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a\Desktop\"/>
    </mc:Choice>
  </mc:AlternateContent>
  <bookViews>
    <workbookView xWindow="0" yWindow="0" windowWidth="20490" windowHeight="7755" activeTab="1"/>
  </bookViews>
  <sheets>
    <sheet name="Overview" sheetId="5" r:id="rId1"/>
    <sheet name="Tools for coaches" sheetId="6" r:id="rId2"/>
    <sheet name="Team Activity Log Sheet" sheetId="7" r:id="rId3"/>
  </sheets>
  <definedNames>
    <definedName name="ActivityBottom">'Team Activity Log Sheet'!$D$117</definedName>
    <definedName name="ActivityTop">'Team Activity Log Sheet'!$D$10</definedName>
    <definedName name="_xlnm.Print_Area" localSheetId="0">Overview!$A$1:$K$59</definedName>
    <definedName name="_xlnm.Print_Area" localSheetId="2">'Team Activity Log Sheet'!$A$1:$K$59</definedName>
    <definedName name="_xlnm.Print_Area" localSheetId="1">'Tools for coaches'!$A$1:$K$62</definedName>
    <definedName name="REASONB">'Team Activity Log Sheet'!$O$31</definedName>
    <definedName name="REASONT">'Team Activity Log Sheet'!$N$16</definedName>
  </definedNames>
  <calcPr calcId="152511"/>
</workbook>
</file>

<file path=xl/calcChain.xml><?xml version="1.0" encoding="utf-8"?>
<calcChain xmlns="http://schemas.openxmlformats.org/spreadsheetml/2006/main">
  <c r="M297" i="7" l="1"/>
  <c r="L297" i="7"/>
  <c r="M296" i="7"/>
  <c r="L296" i="7"/>
  <c r="M295" i="7"/>
  <c r="L295" i="7"/>
  <c r="M294" i="7"/>
  <c r="L294" i="7"/>
  <c r="M293" i="7"/>
  <c r="L293" i="7"/>
  <c r="M292" i="7"/>
  <c r="L292" i="7"/>
  <c r="M291" i="7"/>
  <c r="L291" i="7"/>
  <c r="M290" i="7"/>
  <c r="L290" i="7"/>
  <c r="M289" i="7"/>
  <c r="L289" i="7"/>
  <c r="M288" i="7"/>
  <c r="L288" i="7"/>
  <c r="M287" i="7"/>
  <c r="L287" i="7"/>
  <c r="M286" i="7"/>
  <c r="L286" i="7"/>
  <c r="M285" i="7"/>
  <c r="L285" i="7"/>
  <c r="M284" i="7"/>
  <c r="L284" i="7"/>
  <c r="M283" i="7"/>
  <c r="L283" i="7"/>
  <c r="M282" i="7"/>
  <c r="L282" i="7"/>
  <c r="M281" i="7"/>
  <c r="L281" i="7"/>
  <c r="M280" i="7"/>
  <c r="L280" i="7"/>
  <c r="M279" i="7"/>
  <c r="L279" i="7"/>
  <c r="M278" i="7"/>
  <c r="L278" i="7"/>
  <c r="M277" i="7"/>
  <c r="L277" i="7"/>
  <c r="M276" i="7"/>
  <c r="L276" i="7"/>
  <c r="M275" i="7"/>
  <c r="L275" i="7"/>
  <c r="M274" i="7"/>
  <c r="L274" i="7"/>
  <c r="M273" i="7"/>
  <c r="L273" i="7"/>
  <c r="M272" i="7"/>
  <c r="L272" i="7"/>
  <c r="M271" i="7"/>
  <c r="L271" i="7"/>
  <c r="M270" i="7"/>
  <c r="L270" i="7"/>
  <c r="M269" i="7"/>
  <c r="L269" i="7"/>
  <c r="M268" i="7"/>
  <c r="L268" i="7"/>
  <c r="M267" i="7"/>
  <c r="L267" i="7"/>
  <c r="M266" i="7"/>
  <c r="L266" i="7"/>
  <c r="M265" i="7"/>
  <c r="L265" i="7"/>
  <c r="M264" i="7"/>
  <c r="L264" i="7"/>
  <c r="M263" i="7"/>
  <c r="L263" i="7"/>
  <c r="M262" i="7"/>
  <c r="L262" i="7"/>
  <c r="M261" i="7"/>
  <c r="L261" i="7"/>
  <c r="M260" i="7"/>
  <c r="L260" i="7"/>
  <c r="M259" i="7"/>
  <c r="L259" i="7"/>
  <c r="M258" i="7"/>
  <c r="L258" i="7"/>
  <c r="M257" i="7"/>
  <c r="L257" i="7"/>
  <c r="M256" i="7"/>
  <c r="L256" i="7"/>
  <c r="M255" i="7"/>
  <c r="L255" i="7"/>
  <c r="M254" i="7"/>
  <c r="L254" i="7"/>
  <c r="M253" i="7"/>
  <c r="L253" i="7"/>
  <c r="M252" i="7"/>
  <c r="L252" i="7"/>
  <c r="M251" i="7"/>
  <c r="L251" i="7"/>
  <c r="M250" i="7"/>
  <c r="L250" i="7"/>
  <c r="M249" i="7"/>
  <c r="L249" i="7"/>
  <c r="M248" i="7"/>
  <c r="L248" i="7"/>
  <c r="M247" i="7"/>
  <c r="L247" i="7"/>
  <c r="M246" i="7"/>
  <c r="L246" i="7"/>
  <c r="M245" i="7"/>
  <c r="L245" i="7"/>
  <c r="L241" i="7"/>
  <c r="L240" i="7"/>
  <c r="M237" i="7"/>
  <c r="L237" i="7"/>
  <c r="M236" i="7"/>
  <c r="L236" i="7"/>
  <c r="M235" i="7"/>
  <c r="L235" i="7"/>
  <c r="M234" i="7"/>
  <c r="L234" i="7"/>
  <c r="M233" i="7"/>
  <c r="L233" i="7"/>
  <c r="M232" i="7"/>
  <c r="L232" i="7"/>
  <c r="M231" i="7"/>
  <c r="L231" i="7"/>
  <c r="M230" i="7"/>
  <c r="L230" i="7"/>
  <c r="M229" i="7"/>
  <c r="L229" i="7"/>
  <c r="M228" i="7"/>
  <c r="L228" i="7"/>
  <c r="M227" i="7"/>
  <c r="L227" i="7"/>
  <c r="M226" i="7"/>
  <c r="L226" i="7"/>
  <c r="M225" i="7"/>
  <c r="L225" i="7"/>
  <c r="M224" i="7"/>
  <c r="L224" i="7"/>
  <c r="M223" i="7"/>
  <c r="L223" i="7"/>
  <c r="M222" i="7"/>
  <c r="L222" i="7"/>
  <c r="M221" i="7"/>
  <c r="L221" i="7"/>
  <c r="M220" i="7"/>
  <c r="L220" i="7"/>
  <c r="M219" i="7"/>
  <c r="L219" i="7"/>
  <c r="M218" i="7"/>
  <c r="L218" i="7"/>
  <c r="M217" i="7"/>
  <c r="L217" i="7"/>
  <c r="M216" i="7"/>
  <c r="L216" i="7"/>
  <c r="M215" i="7"/>
  <c r="L215" i="7"/>
  <c r="M214" i="7"/>
  <c r="L214" i="7"/>
  <c r="M213" i="7"/>
  <c r="L213" i="7"/>
  <c r="M212" i="7"/>
  <c r="L212" i="7"/>
  <c r="M211" i="7"/>
  <c r="L211" i="7"/>
  <c r="M210" i="7"/>
  <c r="L210" i="7"/>
  <c r="M209" i="7"/>
  <c r="L209" i="7"/>
  <c r="M208" i="7"/>
  <c r="L208" i="7"/>
  <c r="M207" i="7"/>
  <c r="L207" i="7"/>
  <c r="M206" i="7"/>
  <c r="L206" i="7"/>
  <c r="M205" i="7"/>
  <c r="L205" i="7"/>
  <c r="M204" i="7"/>
  <c r="L204" i="7"/>
  <c r="M203" i="7"/>
  <c r="L203" i="7"/>
  <c r="M202" i="7"/>
  <c r="L202" i="7"/>
  <c r="M201" i="7"/>
  <c r="L201" i="7"/>
  <c r="M200" i="7"/>
  <c r="L200" i="7"/>
  <c r="M199" i="7"/>
  <c r="L199" i="7"/>
  <c r="M198" i="7"/>
  <c r="L198" i="7"/>
  <c r="M197" i="7"/>
  <c r="L197" i="7"/>
  <c r="M196" i="7"/>
  <c r="L196" i="7"/>
  <c r="M195" i="7"/>
  <c r="L195" i="7"/>
  <c r="M194" i="7"/>
  <c r="L194" i="7"/>
  <c r="M193" i="7"/>
  <c r="L193" i="7"/>
  <c r="M192" i="7"/>
  <c r="L192" i="7"/>
  <c r="M191" i="7"/>
  <c r="L191" i="7"/>
  <c r="M190" i="7"/>
  <c r="L190" i="7"/>
  <c r="M189" i="7"/>
  <c r="L189" i="7"/>
  <c r="M188" i="7"/>
  <c r="L188" i="7"/>
  <c r="M187" i="7"/>
  <c r="L187" i="7"/>
  <c r="M186" i="7"/>
  <c r="L186" i="7"/>
  <c r="M185" i="7"/>
  <c r="L185" i="7"/>
  <c r="L181" i="7"/>
  <c r="L180" i="7"/>
  <c r="C6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60" i="7"/>
  <c r="L61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L120" i="7"/>
  <c r="L121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G5" i="7"/>
  <c r="F5" i="7"/>
  <c r="L5" i="7"/>
  <c r="M5" i="7"/>
  <c r="M299" i="7"/>
  <c r="L299" i="7" l="1"/>
  <c r="I5" i="7" s="1"/>
  <c r="B58" i="7"/>
  <c r="B118" i="7" s="1"/>
  <c r="B178" i="7" s="1"/>
  <c r="B238" i="7" s="1"/>
  <c r="B298" i="7" s="1"/>
  <c r="J5" i="7" l="1"/>
</calcChain>
</file>

<file path=xl/comments1.xml><?xml version="1.0" encoding="utf-8"?>
<comments xmlns="http://schemas.openxmlformats.org/spreadsheetml/2006/main">
  <authors>
    <author>kevin.sweeney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Select a division from the drop down menu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 xml:space="preserve">Target Ratios:
 </t>
        </r>
        <r>
          <rPr>
            <sz val="8"/>
            <color indexed="81"/>
            <rFont val="Tahoma"/>
            <family val="2"/>
          </rPr>
          <t xml:space="preserve">These are targets that coachs should strive to obtain in order to meet Ringette Canada guidelines.
</t>
        </r>
        <r>
          <rPr>
            <b/>
            <sz val="9"/>
            <color indexed="17"/>
            <rFont val="Tahoma"/>
            <family val="2"/>
          </rPr>
          <t>Having more than the development ratio and less than the competition ratio is still within the guidelines.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 xml:space="preserve">Actual Ratios:
</t>
        </r>
        <r>
          <rPr>
            <sz val="8"/>
            <color indexed="81"/>
            <rFont val="Tahoma"/>
            <family val="2"/>
          </rPr>
          <t xml:space="preserve"> These are the actual ratios as calculated on the logsheet below.
</t>
        </r>
        <r>
          <rPr>
            <b/>
            <sz val="8"/>
            <color indexed="17"/>
            <rFont val="Tahoma"/>
            <family val="2"/>
          </rPr>
          <t>Having more than the development ratio and less than the competition ratio is still within the guidelines.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Enter the level of your team.
Eg: AA, A, B, C, REC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Enter your Team name (if any).</t>
        </r>
      </text>
    </comment>
    <comment ref="I5" authorId="0" shapeId="0">
      <text>
        <r>
          <rPr>
            <sz val="8"/>
            <color indexed="81"/>
            <rFont val="Tahoma"/>
            <family val="2"/>
          </rPr>
          <t>If this value is greater than the Development number in the Target Ratios,  the objectives have been met.</t>
        </r>
      </text>
    </comment>
    <comment ref="J5" authorId="0" shapeId="0">
      <text>
        <r>
          <rPr>
            <sz val="8"/>
            <color indexed="81"/>
            <rFont val="Tahoma"/>
            <family val="2"/>
          </rPr>
          <t>If this value is less than the Competition number in the Target Ratios,  the objectives have been met.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</rPr>
          <t>Insert your Association name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Enter the name of the head coach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Enter the time spent (in 15 min increments)
on the activity.
Examples:
              1 = one hour
         1.25 = 1 hour, 15 minutes
           1.5 = 1 hour, 30 minutes
*** U16 AA and U19 AA are 1.25 ***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</rPr>
          <t>Select an Activity from the drop down menu.</t>
        </r>
      </text>
    </comment>
    <comment ref="C64" authorId="0" shapeId="0">
      <text>
        <r>
          <rPr>
            <b/>
            <sz val="8"/>
            <color indexed="81"/>
            <rFont val="Tahoma"/>
            <family val="2"/>
          </rPr>
          <t>Enter the time spent (in 15 min increments)
on the activity.
Examples:
              1 = one hour
         1.25 = 1 hour, 15 minutes
           1.5 = 1 hour, 30 minutes
*** U16 AA and U19 AA are 1.25 ***</t>
        </r>
      </text>
    </comment>
    <comment ref="D64" authorId="0" shapeId="0">
      <text>
        <r>
          <rPr>
            <b/>
            <sz val="8"/>
            <color indexed="81"/>
            <rFont val="Tahoma"/>
            <family val="2"/>
          </rPr>
          <t>Select an Activity from the drop down menu.</t>
        </r>
      </text>
    </comment>
    <comment ref="C124" authorId="0" shapeId="0">
      <text>
        <r>
          <rPr>
            <b/>
            <sz val="8"/>
            <color indexed="81"/>
            <rFont val="Tahoma"/>
            <family val="2"/>
          </rPr>
          <t>Enter the time spent (in 15 min increments)
on the activity.
Examples:
              1 = one hour
         1.25 = 1 hour, 15 minutes
           1.5 = 1 hour, 30 minutes
*** U16 AA and U19 AA are 1.25 ***</t>
        </r>
      </text>
    </comment>
    <comment ref="D124" authorId="0" shapeId="0">
      <text>
        <r>
          <rPr>
            <b/>
            <sz val="8"/>
            <color indexed="81"/>
            <rFont val="Tahoma"/>
            <family val="2"/>
          </rPr>
          <t>Select an Activity from the drop down menu.</t>
        </r>
      </text>
    </comment>
    <comment ref="C184" authorId="0" shapeId="0">
      <text>
        <r>
          <rPr>
            <b/>
            <sz val="8"/>
            <color indexed="81"/>
            <rFont val="Tahoma"/>
            <family val="2"/>
          </rPr>
          <t>Enter the time spent (in 15 min increments)
on the activity.
Examples:
              1 = one hour
         1.25 = 1 hour, 15 minutes
           1.5 = 1 hour, 30 minutes
*** U16 AA and U19 AA are 1.25 ***</t>
        </r>
      </text>
    </comment>
    <comment ref="D184" authorId="0" shapeId="0">
      <text>
        <r>
          <rPr>
            <b/>
            <sz val="8"/>
            <color indexed="81"/>
            <rFont val="Tahoma"/>
            <family val="2"/>
          </rPr>
          <t>Select an Activity from the drop down menu.</t>
        </r>
      </text>
    </comment>
    <comment ref="C244" authorId="0" shapeId="0">
      <text>
        <r>
          <rPr>
            <b/>
            <sz val="8"/>
            <color indexed="81"/>
            <rFont val="Tahoma"/>
            <family val="2"/>
          </rPr>
          <t>Enter the time spent (in 15 min increments)
on the activity.
Examples:
              1 = one hour
         1.25 = 1 hour, 15 minutes
           1.5 = 1 hour, 30 minutes
*** U16 AA and U19 AA are 1.25 ***</t>
        </r>
      </text>
    </comment>
    <comment ref="D244" authorId="0" shapeId="0">
      <text>
        <r>
          <rPr>
            <b/>
            <sz val="8"/>
            <color indexed="81"/>
            <rFont val="Tahoma"/>
            <family val="2"/>
          </rPr>
          <t>Select an Activity from the drop down menu.</t>
        </r>
      </text>
    </comment>
  </commentList>
</comments>
</file>

<file path=xl/sharedStrings.xml><?xml version="1.0" encoding="utf-8"?>
<sst xmlns="http://schemas.openxmlformats.org/spreadsheetml/2006/main" count="267" uniqueCount="173">
  <si>
    <t>Division</t>
  </si>
  <si>
    <t>Level :</t>
  </si>
  <si>
    <t>Division :</t>
  </si>
  <si>
    <t>Team :</t>
  </si>
  <si>
    <t>Association :</t>
  </si>
  <si>
    <t>Development</t>
  </si>
  <si>
    <t>Competition</t>
  </si>
  <si>
    <t>30+ (Masters)</t>
  </si>
  <si>
    <t>18+ (Open)</t>
  </si>
  <si>
    <t>U19 (Belle)</t>
  </si>
  <si>
    <t>U16 (Junior)</t>
  </si>
  <si>
    <t>U14 (Tween)</t>
  </si>
  <si>
    <t>U12 (Petite)</t>
  </si>
  <si>
    <t>Date</t>
  </si>
  <si>
    <t>Reason</t>
  </si>
  <si>
    <t>Com / Dev</t>
  </si>
  <si>
    <t>game - exhibition</t>
  </si>
  <si>
    <t>game - tournament</t>
  </si>
  <si>
    <t>D</t>
  </si>
  <si>
    <t>C</t>
  </si>
  <si>
    <t>Actual Ratios</t>
  </si>
  <si>
    <t>practice</t>
  </si>
  <si>
    <t>scrimmage</t>
  </si>
  <si>
    <t>game - semi finals</t>
  </si>
  <si>
    <t>game - mini</t>
  </si>
  <si>
    <t>game - finals</t>
  </si>
  <si>
    <t>team - meeting</t>
  </si>
  <si>
    <t>team - party</t>
  </si>
  <si>
    <t>team - dinner</t>
  </si>
  <si>
    <t>team - excursion</t>
  </si>
  <si>
    <t>dry land training</t>
  </si>
  <si>
    <t>other</t>
  </si>
  <si>
    <t>ü</t>
  </si>
  <si>
    <t xml:space="preserve">Development / Competition RATIO </t>
  </si>
  <si>
    <t>Overview</t>
  </si>
  <si>
    <t>According to Canadian Sports for Life LTAD , sport organizations need to:</t>
  </si>
  <si>
    <t>•  Identify the optimal training to competition ratio at each stage.</t>
  </si>
  <si>
    <t>•  Design competition schedules to ensure optimal periodization occurs.</t>
  </si>
  <si>
    <t xml:space="preserve">•  Ensure competition scheduling is balanced to consider the development of abilities required in the technical developed </t>
  </si>
  <si>
    <t xml:space="preserve">    by each sport.</t>
  </si>
  <si>
    <t>As the Long-Term Athlete Development (LTAD) process evolves for ringette, it raises as many questions as it answers.</t>
  </si>
  <si>
    <t>One issue that repeatedly surfaces is the need to address 'competition'.</t>
  </si>
  <si>
    <t>One of the most common problem is that adult competition schedules have often been superimposed on young athletes.</t>
  </si>
  <si>
    <t>Competition is a critical issue in all sports, especially team sports. Unfortunately, the system of competition in ringette was</t>
  </si>
  <si>
    <t>never properly designed; it simply 'evolved' on an improvised basis without consideration for the sport science of athlete</t>
  </si>
  <si>
    <t xml:space="preserve">ü </t>
  </si>
  <si>
    <t>WHAT IS DEVELOPMENT (training)?</t>
  </si>
  <si>
    <t>WHAT IS COMPETITION?</t>
  </si>
  <si>
    <t>•  Round-Robin games</t>
  </si>
  <si>
    <t>•  Semi-Final games</t>
  </si>
  <si>
    <t>•  Mini-games</t>
  </si>
  <si>
    <t>•  Any sanctioned tournament game the outcome of which will be used to determine tournament rankings, including:</t>
  </si>
  <si>
    <t>This term refers to non-competitive team-oriented events that are organized with the goal of achieving</t>
  </si>
  <si>
    <t>greater success in competitions.  In order for an event to be classified as a training event, the entire</t>
  </si>
  <si>
    <t>team must be invited to participate.  Training events must be supervised by a member of the bench staff.</t>
  </si>
  <si>
    <t>Training includes, but is not limited to:</t>
  </si>
  <si>
    <t>LTAD TOOLS</t>
  </si>
  <si>
    <t>RATIO Log Sheet</t>
  </si>
  <si>
    <t>Currently it is an Excel spread sheet.  The hopes are that the tool (if found useful) will be migrated to be on-line on</t>
  </si>
  <si>
    <t xml:space="preserve">the Ontario Ringette web site.  </t>
  </si>
  <si>
    <t xml:space="preserve">Coach : </t>
  </si>
  <si>
    <t>Target Ratios</t>
  </si>
  <si>
    <t>Time spent</t>
  </si>
  <si>
    <t>Home Team</t>
  </si>
  <si>
    <t>Score</t>
  </si>
  <si>
    <t>Away Team</t>
  </si>
  <si>
    <t>Activity</t>
  </si>
  <si>
    <t>•  Final (championship) games</t>
  </si>
  <si>
    <t>development.   Now many competition schedules are considered part of the tradition of ringette, and these habitual patterns</t>
  </si>
  <si>
    <t>•  Determine the training and competition required for the development of top international performers.</t>
  </si>
  <si>
    <t>will evolve to better meet the needs of the coach and athletes alike.</t>
  </si>
  <si>
    <t>•  Provincials</t>
  </si>
  <si>
    <t>This term refers to a sanctioned game that is used to determine standings, ranking or qualification.</t>
  </si>
  <si>
    <t>This would include:</t>
  </si>
  <si>
    <t>•  Any sanctioned league game,  the outcome of which will be used to determine rankings for a championship,  such as:</t>
  </si>
  <si>
    <r>
      <t>•  consolation games during tournaments</t>
    </r>
    <r>
      <rPr>
        <i/>
        <sz val="8"/>
        <rFont val="Tahoma"/>
        <family val="2"/>
      </rPr>
      <t xml:space="preserve"> (usually needed to meet tournament game guarantees)</t>
    </r>
  </si>
  <si>
    <t>• any off-ice session aimed at improving technical skills and strategy.  Including:</t>
  </si>
  <si>
    <t>• any on-ice session aimed at improving technical skills and strategy.  Including:</t>
  </si>
  <si>
    <r>
      <t>•  scrimmages</t>
    </r>
    <r>
      <rPr>
        <i/>
        <sz val="8"/>
        <rFont val="Tahoma"/>
        <family val="2"/>
      </rPr>
      <t xml:space="preserve"> (no officials)</t>
    </r>
  </si>
  <si>
    <r>
      <t>•  exhibition games</t>
    </r>
    <r>
      <rPr>
        <i/>
        <sz val="8"/>
        <rFont val="Tahoma"/>
        <family val="2"/>
      </rPr>
      <t xml:space="preserve"> (with officials)</t>
    </r>
  </si>
  <si>
    <r>
      <t xml:space="preserve">•  any game that is used solely for seeding and not for ranking purposes </t>
    </r>
    <r>
      <rPr>
        <i/>
        <sz val="8"/>
        <rFont val="Tahoma"/>
        <family val="2"/>
      </rPr>
      <t>(often during first half of season)</t>
    </r>
  </si>
  <si>
    <t>•  any gym sessions or 'dry land training' aimed at improving physical literacy</t>
  </si>
  <si>
    <t>•  any team meetings used to discuss strategy or techniques</t>
  </si>
  <si>
    <t>•  any team bonding session used to enhance the athletes’ abilities to work together as a team.  Including:</t>
  </si>
  <si>
    <t>•  team excursions</t>
  </si>
  <si>
    <t xml:space="preserve">•  team parties </t>
  </si>
  <si>
    <t>•  team dinners</t>
  </si>
  <si>
    <t>Advisors</t>
  </si>
  <si>
    <t>WR :</t>
  </si>
  <si>
    <t>SR :</t>
  </si>
  <si>
    <t xml:space="preserve">Andrew Shaunessy </t>
  </si>
  <si>
    <t>Janet Logan</t>
  </si>
  <si>
    <t>NWR :</t>
  </si>
  <si>
    <t>NER :</t>
  </si>
  <si>
    <t>In order to make the transition as seamless as possible for coaches as they move towards LTAD, a number of publications,</t>
  </si>
  <si>
    <t>tools and definitions' will be developed and distributed to the ringette community.  These are a 'work-in-progress' and likely</t>
  </si>
  <si>
    <t>•  Regional's</t>
  </si>
  <si>
    <r>
      <t>•  practice sessions</t>
    </r>
    <r>
      <rPr>
        <i/>
        <sz val="8"/>
        <rFont val="Tahoma"/>
        <family val="2"/>
      </rPr>
      <t xml:space="preserve"> (including skating clinics and skills competitions)</t>
    </r>
  </si>
  <si>
    <t>The RATIO Log Sheet is a tool that will assist coaches to track their on-going Development / Competition RATIOS.</t>
  </si>
  <si>
    <t>•  League finals or championships</t>
  </si>
  <si>
    <r>
      <t xml:space="preserve">are passionately adhered to.     </t>
    </r>
    <r>
      <rPr>
        <i/>
        <sz val="9"/>
        <rFont val="Tahoma"/>
        <family val="2"/>
      </rPr>
      <t>"This is the way we have always done it!"</t>
    </r>
  </si>
  <si>
    <t>Totals</t>
  </si>
  <si>
    <t>Log Sheet  ( ratios ) - page 2</t>
  </si>
  <si>
    <t>RATIOS</t>
  </si>
  <si>
    <t xml:space="preserve">We recognize the challenge of ice time within your association and the worries of meeting objectives when so much </t>
  </si>
  <si>
    <t>is not in control of the coach.  During the 2009/2010 season Athlete Development reviewed the practice to game</t>
  </si>
  <si>
    <t>LEARNING TO TRAIN</t>
  </si>
  <si>
    <t>TRAINING TO TRAIN</t>
  </si>
  <si>
    <t>TRAIN TO COMPETE</t>
  </si>
  <si>
    <t>LEARN TO WIN</t>
  </si>
  <si>
    <r>
      <t>U12 (Petite):</t>
    </r>
    <r>
      <rPr>
        <sz val="9"/>
        <rFont val="Tahoma"/>
        <family val="2"/>
      </rPr>
      <t xml:space="preserve"> A training/game ratio of 70/30. 70 percent development periods versus 30 percent competition sessions.</t>
    </r>
  </si>
  <si>
    <r>
      <t>U14 (Tween):</t>
    </r>
    <r>
      <rPr>
        <sz val="9"/>
        <rFont val="Tahoma"/>
        <family val="2"/>
      </rPr>
      <t xml:space="preserve"> A training/game ratio of 60/40. 60 percent development periods versus 40 percent competition sessions.</t>
    </r>
  </si>
  <si>
    <r>
      <t>U16 (Junior):</t>
    </r>
    <r>
      <rPr>
        <sz val="9"/>
        <rFont val="Tahoma"/>
        <family val="2"/>
      </rPr>
      <t xml:space="preserve"> A training/game ratio of 60/40. 60 percent development periods versus 40 percent competition sessions.</t>
    </r>
  </si>
  <si>
    <r>
      <t>U19 (Belle):</t>
    </r>
    <r>
      <rPr>
        <sz val="9"/>
        <rFont val="Tahoma"/>
        <family val="2"/>
      </rPr>
      <t xml:space="preserve"> A training/game ratio of 40/60. 40 percent development periods versus 60 percent competition sessions.</t>
    </r>
  </si>
  <si>
    <r>
      <t>18+ (Open):</t>
    </r>
    <r>
      <rPr>
        <sz val="9"/>
        <rFont val="Tahoma"/>
        <family val="2"/>
      </rPr>
      <t xml:space="preserve"> A training/game ratio of 25/75. 25 percent development periods versus 75 percent competition sessions.</t>
    </r>
  </si>
  <si>
    <t>ACTIVE START &amp; FUNDAMENTALS</t>
  </si>
  <si>
    <t>Although there is no suggested practice/game ratio at this level, the majority of the time will be spent on practices.</t>
  </si>
  <si>
    <t xml:space="preserve">group skating games and activities. Develop basic skating skills such as basic stance, falling and getting up, </t>
  </si>
  <si>
    <t xml:space="preserve">edges, balance on skates, start, stop, walking all directions, forward/backward stride and glide. Introduce sticks </t>
  </si>
  <si>
    <t xml:space="preserve">and rings, playing fun games to learn how to send, receive and carry a ring. If associations want to schedule </t>
  </si>
  <si>
    <t>exhibition games they may do so with any association within the province…no official schedule will be issued.</t>
  </si>
  <si>
    <t xml:space="preserve">If needed coaches can be on ice to assist players with the development of the sport. LTAD also supports the need </t>
  </si>
  <si>
    <t xml:space="preserve">for officials to officiate this level as this allows our young officials to utilize their skills and train for the higher </t>
  </si>
  <si>
    <t xml:space="preserve">levels of play. </t>
  </si>
  <si>
    <t>For this reason we have chosen a training/game ratio of 100/0.  100 percent development periods versus 0 percent</t>
  </si>
  <si>
    <t xml:space="preserve"> competition sessions.</t>
  </si>
  <si>
    <t>ratios used within the associations and we believe that the ratios listed below are easily achievable.</t>
  </si>
  <si>
    <t>SC Chair :</t>
  </si>
  <si>
    <t>≥ = greater than or equal to
≤ = less than or equal to</t>
  </si>
  <si>
    <t>game - League (seeding)</t>
  </si>
  <si>
    <t>game - League (ranking)</t>
  </si>
  <si>
    <t>game - warmup</t>
  </si>
  <si>
    <t>Log Sheet  ( ratios ) - page 3</t>
  </si>
  <si>
    <t>LTAD</t>
  </si>
  <si>
    <t>FUNDAMENTALS</t>
  </si>
  <si>
    <t>ACTIVE FOR LIFE</t>
  </si>
  <si>
    <t>LTAD Stage :</t>
  </si>
  <si>
    <t>I AM SKATING</t>
  </si>
  <si>
    <t>I AM PLAYING</t>
  </si>
  <si>
    <t>I AM ON THE TEAM</t>
  </si>
  <si>
    <t>I AM A COMPETITOR</t>
  </si>
  <si>
    <t xml:space="preserve"> - Early in Stage</t>
  </si>
  <si>
    <t xml:space="preserve"> - Late in Stage</t>
  </si>
  <si>
    <t>U7 (Minor Bunny)</t>
  </si>
  <si>
    <t>U9 (Minor Novice)</t>
  </si>
  <si>
    <t>U10 (Major Novice)</t>
  </si>
  <si>
    <t>U07 (Minor Bunny)</t>
  </si>
  <si>
    <t>U08 (Major Bunny)</t>
  </si>
  <si>
    <t>U09 (Minor Novice)</t>
  </si>
  <si>
    <t xml:space="preserve">Team Activity Log Sheet  </t>
  </si>
  <si>
    <t xml:space="preserve">Sport Development </t>
  </si>
  <si>
    <t>Definitions          (Ontario Ringette LTAD)</t>
  </si>
  <si>
    <r>
      <t>U9 &amp; U10 (Novice):</t>
    </r>
    <r>
      <rPr>
        <sz val="9"/>
        <rFont val="Tahoma"/>
        <family val="2"/>
      </rPr>
      <t xml:space="preserve"> A training/game ratio of 70/30. 70 percent development periods versus 30 percent competition sessions.</t>
    </r>
  </si>
  <si>
    <t>U8 ( Major Bunny)</t>
  </si>
  <si>
    <t>U7 (Minor Bunny )</t>
  </si>
  <si>
    <t>The focus for the U7 &amp; U8 level will continue to be having FUN and becoming comfortable on the ice using simple</t>
  </si>
  <si>
    <t xml:space="preserve">If you have any questions, comments, concerns, or problems you can contact Sport Development </t>
  </si>
  <si>
    <t xml:space="preserve">                Important Notice</t>
  </si>
  <si>
    <r>
      <t>***</t>
    </r>
    <r>
      <rPr>
        <b/>
        <sz val="9"/>
        <color indexed="10"/>
        <rFont val="Tahoma"/>
        <family val="2"/>
      </rPr>
      <t>Please note that teams competing in this age group are NOT required to fill out the Team Activity Log</t>
    </r>
  </si>
  <si>
    <t>Log Sheet  ( ratios ) - page 4</t>
  </si>
  <si>
    <t>Log Sheet  ( ratios ) - page 5</t>
  </si>
  <si>
    <r>
      <t xml:space="preserve">Daniel Wood-Saloman: </t>
    </r>
    <r>
      <rPr>
        <sz val="10"/>
        <color indexed="10"/>
        <rFont val="Tahoma"/>
        <family val="2"/>
      </rPr>
      <t>chair.sportdev@ontario-ringette.com</t>
    </r>
  </si>
  <si>
    <t>(ORA VP Admin)</t>
  </si>
  <si>
    <t>Karla Xavier</t>
  </si>
  <si>
    <t>(ORA Technical Director)</t>
  </si>
  <si>
    <t>Steve Zanon</t>
  </si>
  <si>
    <t>Vacant</t>
  </si>
  <si>
    <t>CR :</t>
  </si>
  <si>
    <r>
      <t xml:space="preserve">Chair Daniel Wood-Saloman at </t>
    </r>
    <r>
      <rPr>
        <u/>
        <sz val="12"/>
        <color indexed="10"/>
        <rFont val="Tahoma"/>
        <family val="2"/>
      </rPr>
      <t>chair.sportdev@ontario-ringette.com</t>
    </r>
  </si>
  <si>
    <t>Sport Development Committee (2015/2015)</t>
  </si>
  <si>
    <t>Tania Pettitt</t>
  </si>
  <si>
    <t xml:space="preserve">Daniel Wood-Saloman: </t>
  </si>
  <si>
    <t>Colleen McLeod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</si>
</sst>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b/>
      <sz val="10"/>
      <color indexed="12"/>
      <name val="Wingdings"/>
      <charset val="2"/>
    </font>
    <font>
      <i/>
      <sz val="9"/>
      <name val="Tahoma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8"/>
      <color indexed="12"/>
      <name val="Tahoma"/>
      <family val="2"/>
    </font>
    <font>
      <sz val="10"/>
      <color indexed="12"/>
      <name val="Tahoma"/>
      <family val="2"/>
    </font>
    <font>
      <sz val="6"/>
      <color indexed="12"/>
      <name val="Tahoma"/>
      <family val="2"/>
    </font>
    <font>
      <b/>
      <sz val="9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color indexed="81"/>
      <name val="Tahoma"/>
      <family val="2"/>
    </font>
    <font>
      <sz val="10"/>
      <color indexed="9"/>
      <name val="Arial"/>
      <family val="2"/>
    </font>
    <font>
      <i/>
      <sz val="8"/>
      <name val="Tahoma"/>
      <family val="2"/>
    </font>
    <font>
      <u/>
      <sz val="10"/>
      <name val="Tahoma"/>
      <family val="2"/>
    </font>
    <font>
      <sz val="6"/>
      <name val="Tahoma"/>
      <family val="2"/>
    </font>
    <font>
      <sz val="12"/>
      <name val="Calibri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8"/>
      <color indexed="81"/>
      <name val="Tahoma"/>
      <family val="2"/>
    </font>
    <font>
      <b/>
      <sz val="9"/>
      <color indexed="17"/>
      <name val="Tahoma"/>
      <family val="2"/>
    </font>
    <font>
      <b/>
      <sz val="8"/>
      <color indexed="17"/>
      <name val="Tahoma"/>
      <family val="2"/>
    </font>
    <font>
      <b/>
      <sz val="6"/>
      <color indexed="12"/>
      <name val="Tahoma"/>
      <family val="2"/>
    </font>
    <font>
      <sz val="12"/>
      <name val="Tahoma"/>
      <family val="2"/>
    </font>
    <font>
      <b/>
      <sz val="11"/>
      <color indexed="12"/>
      <name val="Tahoma"/>
      <family val="2"/>
    </font>
    <font>
      <u/>
      <sz val="12"/>
      <color indexed="10"/>
      <name val="Tahoma"/>
      <family val="2"/>
    </font>
    <font>
      <sz val="10"/>
      <color indexed="1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.3000000000000007"/>
      <color rgb="FF2A2A2A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 style="thin">
        <color indexed="10"/>
      </right>
      <top/>
      <bottom style="hair">
        <color indexed="23"/>
      </bottom>
      <diagonal/>
    </border>
    <border>
      <left/>
      <right style="medium">
        <color indexed="64"/>
      </right>
      <top/>
      <bottom style="hair">
        <color indexed="23"/>
      </bottom>
      <diagonal/>
    </border>
    <border>
      <left style="medium">
        <color indexed="64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thin">
        <color indexed="10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0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medium">
        <color indexed="64"/>
      </right>
      <top style="hair">
        <color indexed="23"/>
      </top>
      <bottom/>
      <diagonal/>
    </border>
    <border>
      <left style="thin">
        <color indexed="1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10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2">
    <xf numFmtId="0" fontId="0" fillId="0" borderId="0" xfId="0"/>
    <xf numFmtId="0" fontId="0" fillId="24" borderId="10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22" fillId="24" borderId="11" xfId="0" applyFont="1" applyFill="1" applyBorder="1" applyAlignment="1">
      <alignment horizontal="right" vertical="center"/>
    </xf>
    <xf numFmtId="0" fontId="24" fillId="24" borderId="12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26" fillId="24" borderId="12" xfId="0" applyFont="1" applyFill="1" applyBorder="1" applyAlignment="1">
      <alignment horizontal="left" vertical="center" indent="1"/>
    </xf>
    <xf numFmtId="0" fontId="23" fillId="24" borderId="12" xfId="0" applyFont="1" applyFill="1" applyBorder="1" applyAlignment="1">
      <alignment horizontal="left" vertical="center" indent="2"/>
    </xf>
    <xf numFmtId="0" fontId="23" fillId="24" borderId="12" xfId="0" applyFont="1" applyFill="1" applyBorder="1" applyAlignment="1">
      <alignment horizontal="left" vertical="center" indent="4"/>
    </xf>
    <xf numFmtId="0" fontId="23" fillId="24" borderId="12" xfId="0" applyFont="1" applyFill="1" applyBorder="1" applyAlignment="1">
      <alignment horizontal="left" vertical="center" indent="6"/>
    </xf>
    <xf numFmtId="0" fontId="24" fillId="24" borderId="15" xfId="0" applyFont="1" applyFill="1" applyBorder="1" applyAlignment="1">
      <alignment vertical="center"/>
    </xf>
    <xf numFmtId="0" fontId="24" fillId="24" borderId="16" xfId="0" applyFont="1" applyFill="1" applyBorder="1" applyAlignment="1">
      <alignment vertical="center"/>
    </xf>
    <xf numFmtId="0" fontId="29" fillId="24" borderId="16" xfId="0" applyFont="1" applyFill="1" applyBorder="1" applyAlignment="1">
      <alignment vertical="center"/>
    </xf>
    <xf numFmtId="0" fontId="30" fillId="24" borderId="17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right" vertical="center"/>
    </xf>
    <xf numFmtId="0" fontId="31" fillId="24" borderId="16" xfId="0" applyFont="1" applyFill="1" applyBorder="1" applyAlignment="1">
      <alignment horizontal="right" vertical="center"/>
    </xf>
    <xf numFmtId="9" fontId="24" fillId="24" borderId="17" xfId="4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4" fillId="25" borderId="0" xfId="0" applyFont="1" applyFill="1" applyAlignment="1">
      <alignment vertical="center"/>
    </xf>
    <xf numFmtId="0" fontId="28" fillId="24" borderId="18" xfId="0" applyFont="1" applyFill="1" applyBorder="1" applyAlignment="1" applyProtection="1">
      <alignment horizontal="center" vertical="center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12" xfId="0" applyFon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>
      <alignment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21" xfId="0" applyFont="1" applyFill="1" applyBorder="1" applyAlignment="1">
      <alignment horizontal="left" vertical="center"/>
    </xf>
    <xf numFmtId="0" fontId="24" fillId="24" borderId="22" xfId="0" applyFont="1" applyFill="1" applyBorder="1" applyAlignment="1">
      <alignment horizontal="left" vertical="center"/>
    </xf>
    <xf numFmtId="0" fontId="26" fillId="24" borderId="21" xfId="0" applyFont="1" applyFill="1" applyBorder="1" applyAlignment="1">
      <alignment horizontal="left" vertical="center"/>
    </xf>
    <xf numFmtId="0" fontId="26" fillId="24" borderId="22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vertical="center"/>
    </xf>
    <xf numFmtId="0" fontId="26" fillId="24" borderId="21" xfId="0" applyFont="1" applyFill="1" applyBorder="1" applyAlignment="1">
      <alignment vertical="center"/>
    </xf>
    <xf numFmtId="0" fontId="26" fillId="24" borderId="22" xfId="0" applyFont="1" applyFill="1" applyBorder="1" applyAlignment="1">
      <alignment vertical="center"/>
    </xf>
    <xf numFmtId="0" fontId="26" fillId="24" borderId="21" xfId="0" applyFont="1" applyFill="1" applyBorder="1" applyAlignment="1">
      <alignment horizontal="left" vertical="center" indent="2"/>
    </xf>
    <xf numFmtId="0" fontId="26" fillId="24" borderId="22" xfId="0" applyFont="1" applyFill="1" applyBorder="1" applyAlignment="1">
      <alignment horizontal="left" vertical="center" indent="2"/>
    </xf>
    <xf numFmtId="0" fontId="23" fillId="24" borderId="21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5" fillId="24" borderId="15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right" vertical="center"/>
    </xf>
    <xf numFmtId="0" fontId="25" fillId="24" borderId="16" xfId="0" applyFont="1" applyFill="1" applyBorder="1" applyAlignment="1">
      <alignment horizontal="right" vertical="center"/>
    </xf>
    <xf numFmtId="49" fontId="26" fillId="24" borderId="21" xfId="0" applyNumberFormat="1" applyFont="1" applyFill="1" applyBorder="1" applyAlignment="1">
      <alignment horizontal="center" vertical="center"/>
    </xf>
    <xf numFmtId="15" fontId="26" fillId="24" borderId="21" xfId="0" applyNumberFormat="1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right" vertical="center"/>
    </xf>
    <xf numFmtId="15" fontId="28" fillId="24" borderId="15" xfId="0" applyNumberFormat="1" applyFont="1" applyFill="1" applyBorder="1" applyAlignment="1" applyProtection="1">
      <alignment horizontal="center" vertical="center"/>
      <protection locked="0"/>
    </xf>
    <xf numFmtId="0" fontId="22" fillId="24" borderId="23" xfId="0" applyFont="1" applyFill="1" applyBorder="1" applyAlignment="1">
      <alignment horizontal="right" vertical="center"/>
    </xf>
    <xf numFmtId="0" fontId="32" fillId="24" borderId="19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38" fillId="0" borderId="0" xfId="0" applyFont="1"/>
    <xf numFmtId="0" fontId="39" fillId="24" borderId="20" xfId="0" applyFont="1" applyFill="1" applyBorder="1" applyAlignment="1">
      <alignment horizontal="left" vertical="center" indent="2"/>
    </xf>
    <xf numFmtId="0" fontId="38" fillId="25" borderId="0" xfId="0" applyFont="1" applyFill="1" applyAlignment="1">
      <alignment horizontal="left"/>
    </xf>
    <xf numFmtId="0" fontId="38" fillId="25" borderId="0" xfId="0" applyFont="1" applyFill="1" applyAlignment="1">
      <alignment horizontal="left" indent="1"/>
    </xf>
    <xf numFmtId="0" fontId="37" fillId="24" borderId="12" xfId="0" applyFont="1" applyFill="1" applyBorder="1" applyAlignment="1">
      <alignment horizontal="right" vertical="center" indent="1"/>
    </xf>
    <xf numFmtId="0" fontId="44" fillId="24" borderId="15" xfId="0" applyFont="1" applyFill="1" applyBorder="1" applyAlignment="1">
      <alignment horizontal="right" vertical="center"/>
    </xf>
    <xf numFmtId="0" fontId="31" fillId="24" borderId="20" xfId="0" applyFont="1" applyFill="1" applyBorder="1" applyAlignment="1">
      <alignment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49" fillId="0" borderId="0" xfId="0" applyFont="1" applyFill="1"/>
    <xf numFmtId="9" fontId="49" fillId="0" borderId="0" xfId="40" applyFont="1" applyFill="1" applyAlignment="1">
      <alignment horizontal="center" vertical="center"/>
    </xf>
    <xf numFmtId="0" fontId="26" fillId="24" borderId="20" xfId="0" applyFont="1" applyFill="1" applyBorder="1" applyAlignment="1">
      <alignment horizontal="left" vertical="center" indent="1"/>
    </xf>
    <xf numFmtId="0" fontId="26" fillId="24" borderId="21" xfId="0" applyFont="1" applyFill="1" applyBorder="1" applyAlignment="1">
      <alignment horizontal="left" vertical="center" indent="1"/>
    </xf>
    <xf numFmtId="0" fontId="26" fillId="24" borderId="22" xfId="0" applyFont="1" applyFill="1" applyBorder="1" applyAlignment="1">
      <alignment horizontal="left" vertical="center" indent="1"/>
    </xf>
    <xf numFmtId="0" fontId="26" fillId="24" borderId="20" xfId="0" applyFont="1" applyFill="1" applyBorder="1" applyAlignment="1">
      <alignment horizontal="left" vertical="center" indent="2"/>
    </xf>
    <xf numFmtId="0" fontId="40" fillId="24" borderId="20" xfId="0" applyFont="1" applyFill="1" applyBorder="1" applyAlignment="1">
      <alignment horizontal="left" vertical="center"/>
    </xf>
    <xf numFmtId="0" fontId="40" fillId="24" borderId="21" xfId="0" applyFont="1" applyFill="1" applyBorder="1" applyAlignment="1">
      <alignment horizontal="left" vertical="center"/>
    </xf>
    <xf numFmtId="0" fontId="40" fillId="24" borderId="22" xfId="0" applyFont="1" applyFill="1" applyBorder="1" applyAlignment="1">
      <alignment horizontal="left" vertical="center"/>
    </xf>
    <xf numFmtId="0" fontId="39" fillId="24" borderId="21" xfId="0" applyFont="1" applyFill="1" applyBorder="1" applyAlignment="1">
      <alignment horizontal="left" vertical="center" indent="2"/>
    </xf>
    <xf numFmtId="0" fontId="25" fillId="24" borderId="21" xfId="0" applyFont="1" applyFill="1" applyBorder="1" applyAlignment="1">
      <alignment horizontal="left" vertical="center"/>
    </xf>
    <xf numFmtId="0" fontId="26" fillId="24" borderId="25" xfId="0" applyFont="1" applyFill="1" applyBorder="1" applyAlignment="1">
      <alignment horizontal="left" vertical="center" indent="1"/>
    </xf>
    <xf numFmtId="0" fontId="26" fillId="24" borderId="26" xfId="0" applyFont="1" applyFill="1" applyBorder="1" applyAlignment="1">
      <alignment horizontal="left" vertical="center" indent="1"/>
    </xf>
    <xf numFmtId="0" fontId="26" fillId="24" borderId="27" xfId="0" applyFont="1" applyFill="1" applyBorder="1" applyAlignment="1">
      <alignment horizontal="left" vertical="center" indent="1"/>
    </xf>
    <xf numFmtId="0" fontId="26" fillId="24" borderId="28" xfId="0" applyFont="1" applyFill="1" applyBorder="1" applyAlignment="1">
      <alignment horizontal="left" vertical="center" indent="1"/>
    </xf>
    <xf numFmtId="0" fontId="26" fillId="24" borderId="29" xfId="0" applyFont="1" applyFill="1" applyBorder="1" applyAlignment="1">
      <alignment horizontal="left" vertical="center" indent="1"/>
    </xf>
    <xf numFmtId="0" fontId="26" fillId="24" borderId="30" xfId="0" applyFont="1" applyFill="1" applyBorder="1" applyAlignment="1">
      <alignment horizontal="left" vertical="center" indent="1"/>
    </xf>
    <xf numFmtId="0" fontId="39" fillId="24" borderId="22" xfId="0" applyFont="1" applyFill="1" applyBorder="1" applyAlignment="1">
      <alignment horizontal="left" vertical="center" indent="2"/>
    </xf>
    <xf numFmtId="0" fontId="25" fillId="24" borderId="15" xfId="0" applyFont="1" applyFill="1" applyBorder="1" applyAlignment="1">
      <alignment horizontal="right" vertical="top"/>
    </xf>
    <xf numFmtId="0" fontId="25" fillId="24" borderId="16" xfId="0" applyFont="1" applyFill="1" applyBorder="1" applyAlignment="1">
      <alignment horizontal="right" vertical="top"/>
    </xf>
    <xf numFmtId="0" fontId="45" fillId="24" borderId="20" xfId="0" applyFont="1" applyFill="1" applyBorder="1" applyAlignment="1">
      <alignment vertical="center"/>
    </xf>
    <xf numFmtId="49" fontId="26" fillId="26" borderId="21" xfId="0" applyNumberFormat="1" applyFont="1" applyFill="1" applyBorder="1" applyAlignment="1">
      <alignment horizontal="center" vertical="center"/>
    </xf>
    <xf numFmtId="0" fontId="51" fillId="26" borderId="0" xfId="0" applyFont="1" applyFill="1"/>
    <xf numFmtId="0" fontId="0" fillId="26" borderId="0" xfId="0" applyFill="1" applyAlignment="1">
      <alignment vertical="center"/>
    </xf>
    <xf numFmtId="0" fontId="46" fillId="24" borderId="20" xfId="0" applyFont="1" applyFill="1" applyBorder="1" applyAlignment="1">
      <alignment horizontal="right" vertical="center"/>
    </xf>
    <xf numFmtId="0" fontId="25" fillId="24" borderId="21" xfId="0" applyFont="1" applyFill="1" applyBorder="1" applyAlignment="1">
      <alignment vertical="center"/>
    </xf>
    <xf numFmtId="0" fontId="25" fillId="24" borderId="20" xfId="0" applyFont="1" applyFill="1" applyBorder="1" applyAlignment="1">
      <alignment vertical="center"/>
    </xf>
    <xf numFmtId="0" fontId="21" fillId="24" borderId="31" xfId="0" applyFont="1" applyFill="1" applyBorder="1" applyAlignment="1">
      <alignment vertical="center"/>
    </xf>
    <xf numFmtId="0" fontId="21" fillId="24" borderId="32" xfId="0" applyFont="1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21" fillId="24" borderId="16" xfId="0" applyFont="1" applyFill="1" applyBorder="1" applyAlignment="1">
      <alignment vertical="center"/>
    </xf>
    <xf numFmtId="0" fontId="24" fillId="24" borderId="20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0" fontId="24" fillId="24" borderId="22" xfId="0" applyFont="1" applyFill="1" applyBorder="1" applyAlignment="1">
      <alignment vertical="center"/>
    </xf>
    <xf numFmtId="0" fontId="36" fillId="24" borderId="20" xfId="0" applyFont="1" applyFill="1" applyBorder="1" applyAlignment="1">
      <alignment vertical="center"/>
    </xf>
    <xf numFmtId="0" fontId="36" fillId="24" borderId="21" xfId="0" applyFont="1" applyFill="1" applyBorder="1" applyAlignment="1">
      <alignment vertical="center"/>
    </xf>
    <xf numFmtId="0" fontId="36" fillId="24" borderId="33" xfId="0" applyFont="1" applyFill="1" applyBorder="1" applyAlignment="1">
      <alignment vertical="center"/>
    </xf>
    <xf numFmtId="0" fontId="36" fillId="24" borderId="22" xfId="0" applyFont="1" applyFill="1" applyBorder="1" applyAlignment="1">
      <alignment vertical="center"/>
    </xf>
    <xf numFmtId="0" fontId="25" fillId="24" borderId="33" xfId="0" applyFont="1" applyFill="1" applyBorder="1" applyAlignment="1">
      <alignment vertical="center"/>
    </xf>
    <xf numFmtId="0" fontId="21" fillId="24" borderId="32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0" fontId="36" fillId="24" borderId="20" xfId="0" applyFont="1" applyFill="1" applyBorder="1" applyAlignment="1">
      <alignment horizontal="left" vertical="center"/>
    </xf>
    <xf numFmtId="0" fontId="25" fillId="24" borderId="16" xfId="0" applyFont="1" applyFill="1" applyBorder="1" applyAlignment="1">
      <alignment horizontal="left" vertical="center"/>
    </xf>
    <xf numFmtId="0" fontId="0" fillId="25" borderId="0" xfId="0" applyFill="1" applyAlignment="1">
      <alignment horizontal="left" vertical="center"/>
    </xf>
    <xf numFmtId="0" fontId="39" fillId="24" borderId="0" xfId="0" applyFont="1" applyFill="1" applyBorder="1" applyAlignment="1">
      <alignment horizontal="left" vertical="center" indent="2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left" vertical="center" indent="1"/>
    </xf>
    <xf numFmtId="0" fontId="26" fillId="24" borderId="21" xfId="0" applyFont="1" applyFill="1" applyBorder="1" applyAlignment="1">
      <alignment horizontal="left" vertical="center" indent="1"/>
    </xf>
    <xf numFmtId="0" fontId="26" fillId="24" borderId="22" xfId="0" applyFont="1" applyFill="1" applyBorder="1" applyAlignment="1">
      <alignment horizontal="left" vertical="center" indent="1"/>
    </xf>
    <xf numFmtId="0" fontId="23" fillId="24" borderId="20" xfId="0" applyFont="1" applyFill="1" applyBorder="1" applyAlignment="1">
      <alignment horizontal="left" vertical="center" indent="6"/>
    </xf>
    <xf numFmtId="0" fontId="23" fillId="24" borderId="21" xfId="0" applyFont="1" applyFill="1" applyBorder="1" applyAlignment="1">
      <alignment horizontal="left" vertical="center" indent="6"/>
    </xf>
    <xf numFmtId="0" fontId="23" fillId="24" borderId="21" xfId="0" applyFont="1" applyFill="1" applyBorder="1" applyAlignment="1">
      <alignment horizontal="left" vertical="center"/>
    </xf>
    <xf numFmtId="0" fontId="23" fillId="24" borderId="20" xfId="0" applyFont="1" applyFill="1" applyBorder="1" applyAlignment="1">
      <alignment horizontal="left" vertical="center" indent="4"/>
    </xf>
    <xf numFmtId="0" fontId="23" fillId="24" borderId="21" xfId="0" applyFont="1" applyFill="1" applyBorder="1" applyAlignment="1">
      <alignment horizontal="left" vertical="center" indent="4"/>
    </xf>
    <xf numFmtId="0" fontId="23" fillId="24" borderId="22" xfId="0" applyFont="1" applyFill="1" applyBorder="1" applyAlignment="1">
      <alignment horizontal="left" vertical="center" indent="4"/>
    </xf>
    <xf numFmtId="0" fontId="23" fillId="24" borderId="20" xfId="0" applyFont="1" applyFill="1" applyBorder="1" applyAlignment="1">
      <alignment horizontal="left" vertical="center" indent="2"/>
    </xf>
    <xf numFmtId="0" fontId="23" fillId="24" borderId="21" xfId="0" applyFont="1" applyFill="1" applyBorder="1" applyAlignment="1">
      <alignment horizontal="left" vertical="center" indent="2"/>
    </xf>
    <xf numFmtId="0" fontId="23" fillId="24" borderId="22" xfId="0" applyFont="1" applyFill="1" applyBorder="1" applyAlignment="1">
      <alignment horizontal="left" vertical="center" indent="2"/>
    </xf>
    <xf numFmtId="0" fontId="25" fillId="24" borderId="20" xfId="0" applyFont="1" applyFill="1" applyBorder="1" applyAlignment="1">
      <alignment horizontal="left" vertical="center" indent="2"/>
    </xf>
    <xf numFmtId="0" fontId="25" fillId="24" borderId="21" xfId="0" applyFont="1" applyFill="1" applyBorder="1" applyAlignment="1">
      <alignment horizontal="left" vertical="center" indent="2"/>
    </xf>
    <xf numFmtId="0" fontId="25" fillId="24" borderId="22" xfId="0" applyFont="1" applyFill="1" applyBorder="1" applyAlignment="1">
      <alignment horizontal="left" vertical="center" indent="2"/>
    </xf>
    <xf numFmtId="0" fontId="24" fillId="24" borderId="20" xfId="0" applyFont="1" applyFill="1" applyBorder="1" applyAlignment="1">
      <alignment horizontal="left" vertical="center"/>
    </xf>
    <xf numFmtId="0" fontId="24" fillId="24" borderId="21" xfId="0" applyFont="1" applyFill="1" applyBorder="1" applyAlignment="1">
      <alignment horizontal="left" vertical="center"/>
    </xf>
    <xf numFmtId="0" fontId="24" fillId="24" borderId="22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 indent="1"/>
    </xf>
    <xf numFmtId="0" fontId="27" fillId="24" borderId="21" xfId="0" applyFont="1" applyFill="1" applyBorder="1" applyAlignment="1">
      <alignment horizontal="left" vertical="center" indent="1"/>
    </xf>
    <xf numFmtId="0" fontId="27" fillId="24" borderId="22" xfId="0" applyFont="1" applyFill="1" applyBorder="1" applyAlignment="1">
      <alignment horizontal="left" vertical="center" indent="1"/>
    </xf>
    <xf numFmtId="0" fontId="21" fillId="24" borderId="32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vertical="center"/>
    </xf>
    <xf numFmtId="0" fontId="25" fillId="24" borderId="21" xfId="0" applyFont="1" applyFill="1" applyBorder="1" applyAlignment="1">
      <alignment vertical="center"/>
    </xf>
    <xf numFmtId="0" fontId="39" fillId="24" borderId="21" xfId="0" applyFont="1" applyFill="1" applyBorder="1" applyAlignment="1">
      <alignment horizontal="left" vertical="center"/>
    </xf>
    <xf numFmtId="0" fontId="39" fillId="24" borderId="22" xfId="0" applyFont="1" applyFill="1" applyBorder="1" applyAlignment="1">
      <alignment horizontal="left" vertical="center"/>
    </xf>
    <xf numFmtId="0" fontId="25" fillId="24" borderId="21" xfId="0" applyFont="1" applyFill="1" applyBorder="1" applyAlignment="1">
      <alignment horizontal="left" vertical="center"/>
    </xf>
    <xf numFmtId="0" fontId="25" fillId="24" borderId="20" xfId="0" applyFont="1" applyFill="1" applyBorder="1" applyAlignment="1">
      <alignment horizontal="left" vertical="center" indent="1"/>
    </xf>
    <xf numFmtId="0" fontId="25" fillId="24" borderId="21" xfId="0" applyFont="1" applyFill="1" applyBorder="1" applyAlignment="1">
      <alignment horizontal="left" vertical="center" indent="1"/>
    </xf>
    <xf numFmtId="0" fontId="31" fillId="24" borderId="21" xfId="0" applyFont="1" applyFill="1" applyBorder="1" applyAlignment="1" applyProtection="1">
      <alignment horizontal="left" vertical="center" indent="1"/>
      <protection locked="0"/>
    </xf>
    <xf numFmtId="0" fontId="31" fillId="24" borderId="22" xfId="0" applyFont="1" applyFill="1" applyBorder="1" applyAlignment="1" applyProtection="1">
      <alignment horizontal="left" vertical="center" indent="1"/>
      <protection locked="0"/>
    </xf>
    <xf numFmtId="0" fontId="31" fillId="24" borderId="20" xfId="0" applyFont="1" applyFill="1" applyBorder="1" applyAlignment="1">
      <alignment horizontal="right" vertical="center"/>
    </xf>
    <xf numFmtId="0" fontId="31" fillId="24" borderId="21" xfId="0" applyFont="1" applyFill="1" applyBorder="1" applyAlignment="1">
      <alignment horizontal="right" vertical="center"/>
    </xf>
    <xf numFmtId="0" fontId="37" fillId="24" borderId="25" xfId="0" applyFont="1" applyFill="1" applyBorder="1" applyAlignment="1">
      <alignment horizontal="center" wrapText="1"/>
    </xf>
    <xf numFmtId="0" fontId="37" fillId="24" borderId="26" xfId="0" applyFont="1" applyFill="1" applyBorder="1" applyAlignment="1">
      <alignment horizontal="center" wrapText="1"/>
    </xf>
    <xf numFmtId="0" fontId="37" fillId="24" borderId="27" xfId="0" applyFont="1" applyFill="1" applyBorder="1" applyAlignment="1">
      <alignment horizontal="center" wrapText="1"/>
    </xf>
    <xf numFmtId="0" fontId="37" fillId="24" borderId="28" xfId="0" applyFont="1" applyFill="1" applyBorder="1" applyAlignment="1">
      <alignment horizontal="center" wrapText="1"/>
    </xf>
    <xf numFmtId="0" fontId="37" fillId="24" borderId="29" xfId="0" applyFont="1" applyFill="1" applyBorder="1" applyAlignment="1">
      <alignment horizontal="center" wrapText="1"/>
    </xf>
    <xf numFmtId="0" fontId="37" fillId="24" borderId="30" xfId="0" applyFont="1" applyFill="1" applyBorder="1" applyAlignment="1">
      <alignment horizontal="center" wrapText="1"/>
    </xf>
    <xf numFmtId="0" fontId="28" fillId="24" borderId="34" xfId="0" applyFont="1" applyFill="1" applyBorder="1" applyAlignment="1" applyProtection="1">
      <alignment horizontal="left" vertical="center" indent="1"/>
      <protection locked="0"/>
    </xf>
    <xf numFmtId="0" fontId="28" fillId="24" borderId="35" xfId="0" applyFont="1" applyFill="1" applyBorder="1" applyAlignment="1" applyProtection="1">
      <alignment horizontal="left" vertical="center" indent="1"/>
      <protection locked="0"/>
    </xf>
    <xf numFmtId="0" fontId="32" fillId="24" borderId="34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0" fontId="28" fillId="24" borderId="34" xfId="0" applyFont="1" applyFill="1" applyBorder="1" applyAlignment="1" applyProtection="1">
      <alignment horizontal="center" vertical="center"/>
      <protection locked="0"/>
    </xf>
    <xf numFmtId="0" fontId="28" fillId="24" borderId="35" xfId="0" applyFont="1" applyFill="1" applyBorder="1" applyAlignment="1" applyProtection="1">
      <alignment horizontal="center" vertical="center"/>
      <protection locked="0"/>
    </xf>
    <xf numFmtId="0" fontId="21" fillId="24" borderId="24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4" fillId="24" borderId="21" xfId="0" applyFont="1" applyFill="1" applyBorder="1" applyAlignment="1" applyProtection="1">
      <alignment horizontal="left" vertical="center" indent="1"/>
      <protection locked="0"/>
    </xf>
    <xf numFmtId="0" fontId="24" fillId="24" borderId="36" xfId="0" applyFont="1" applyFill="1" applyBorder="1" applyAlignment="1" applyProtection="1">
      <alignment horizontal="left" vertical="center" indent="1"/>
      <protection locked="0"/>
    </xf>
    <xf numFmtId="0" fontId="21" fillId="24" borderId="0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44" fillId="24" borderId="37" xfId="0" applyFont="1" applyFill="1" applyBorder="1" applyAlignment="1">
      <alignment horizontal="center" vertical="top" wrapText="1"/>
    </xf>
    <xf numFmtId="0" fontId="44" fillId="24" borderId="16" xfId="0" applyFont="1" applyFill="1" applyBorder="1" applyAlignment="1">
      <alignment horizontal="center" vertical="top" wrapText="1"/>
    </xf>
    <xf numFmtId="0" fontId="28" fillId="24" borderId="2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57150</xdr:rowOff>
    </xdr:from>
    <xdr:to>
      <xdr:col>0</xdr:col>
      <xdr:colOff>342900</xdr:colOff>
      <xdr:row>5</xdr:row>
      <xdr:rowOff>85725</xdr:rowOff>
    </xdr:to>
    <xdr:sp macro="" textlink="">
      <xdr:nvSpPr>
        <xdr:cNvPr id="2226" name="Oval 1"/>
        <xdr:cNvSpPr>
          <a:spLocks noChangeArrowheads="1"/>
        </xdr:cNvSpPr>
      </xdr:nvSpPr>
      <xdr:spPr bwMode="auto">
        <a:xfrm>
          <a:off x="180975" y="847725"/>
          <a:ext cx="161925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28</xdr:row>
      <xdr:rowOff>142875</xdr:rowOff>
    </xdr:from>
    <xdr:to>
      <xdr:col>0</xdr:col>
      <xdr:colOff>342900</xdr:colOff>
      <xdr:row>29</xdr:row>
      <xdr:rowOff>152400</xdr:rowOff>
    </xdr:to>
    <xdr:sp macro="" textlink="">
      <xdr:nvSpPr>
        <xdr:cNvPr id="2227" name="Oval 2"/>
        <xdr:cNvSpPr>
          <a:spLocks noChangeArrowheads="1"/>
        </xdr:cNvSpPr>
      </xdr:nvSpPr>
      <xdr:spPr bwMode="auto">
        <a:xfrm>
          <a:off x="180975" y="4838700"/>
          <a:ext cx="161925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53</xdr:row>
      <xdr:rowOff>19050</xdr:rowOff>
    </xdr:from>
    <xdr:to>
      <xdr:col>0</xdr:col>
      <xdr:colOff>361950</xdr:colOff>
      <xdr:row>54</xdr:row>
      <xdr:rowOff>38100</xdr:rowOff>
    </xdr:to>
    <xdr:sp macro="" textlink="">
      <xdr:nvSpPr>
        <xdr:cNvPr id="2228" name="Oval 3"/>
        <xdr:cNvSpPr>
          <a:spLocks noChangeArrowheads="1"/>
        </xdr:cNvSpPr>
      </xdr:nvSpPr>
      <xdr:spPr bwMode="auto">
        <a:xfrm>
          <a:off x="190500" y="8782050"/>
          <a:ext cx="17145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9525</xdr:colOff>
      <xdr:row>0</xdr:row>
      <xdr:rowOff>28575</xdr:rowOff>
    </xdr:from>
    <xdr:to>
      <xdr:col>10</xdr:col>
      <xdr:colOff>600075</xdr:colOff>
      <xdr:row>1</xdr:row>
      <xdr:rowOff>152400</xdr:rowOff>
    </xdr:to>
    <xdr:pic>
      <xdr:nvPicPr>
        <xdr:cNvPr id="2229" name="Picture 9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28575"/>
          <a:ext cx="590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609600</xdr:colOff>
      <xdr:row>1</xdr:row>
      <xdr:rowOff>133350</xdr:rowOff>
    </xdr:to>
    <xdr:pic>
      <xdr:nvPicPr>
        <xdr:cNvPr id="2230" name="Picture 12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"/>
          <a:ext cx="5905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57150</xdr:rowOff>
    </xdr:from>
    <xdr:to>
      <xdr:col>0</xdr:col>
      <xdr:colOff>342900</xdr:colOff>
      <xdr:row>6</xdr:row>
      <xdr:rowOff>85725</xdr:rowOff>
    </xdr:to>
    <xdr:sp macro="" textlink="">
      <xdr:nvSpPr>
        <xdr:cNvPr id="3249" name="Oval 1"/>
        <xdr:cNvSpPr>
          <a:spLocks noChangeArrowheads="1"/>
        </xdr:cNvSpPr>
      </xdr:nvSpPr>
      <xdr:spPr bwMode="auto">
        <a:xfrm>
          <a:off x="180975" y="847725"/>
          <a:ext cx="161925" cy="3524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29</xdr:row>
      <xdr:rowOff>142875</xdr:rowOff>
    </xdr:from>
    <xdr:to>
      <xdr:col>0</xdr:col>
      <xdr:colOff>342900</xdr:colOff>
      <xdr:row>30</xdr:row>
      <xdr:rowOff>152400</xdr:rowOff>
    </xdr:to>
    <xdr:sp macro="" textlink="">
      <xdr:nvSpPr>
        <xdr:cNvPr id="3250" name="Oval 2"/>
        <xdr:cNvSpPr>
          <a:spLocks noChangeArrowheads="1"/>
        </xdr:cNvSpPr>
      </xdr:nvSpPr>
      <xdr:spPr bwMode="auto">
        <a:xfrm>
          <a:off x="180975" y="4981575"/>
          <a:ext cx="161925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56</xdr:row>
      <xdr:rowOff>19050</xdr:rowOff>
    </xdr:from>
    <xdr:to>
      <xdr:col>0</xdr:col>
      <xdr:colOff>361950</xdr:colOff>
      <xdr:row>57</xdr:row>
      <xdr:rowOff>38100</xdr:rowOff>
    </xdr:to>
    <xdr:sp macro="" textlink="">
      <xdr:nvSpPr>
        <xdr:cNvPr id="3251" name="Oval 3"/>
        <xdr:cNvSpPr>
          <a:spLocks noChangeArrowheads="1"/>
        </xdr:cNvSpPr>
      </xdr:nvSpPr>
      <xdr:spPr bwMode="auto">
        <a:xfrm>
          <a:off x="190500" y="9305925"/>
          <a:ext cx="17145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28575</xdr:rowOff>
    </xdr:from>
    <xdr:to>
      <xdr:col>1</xdr:col>
      <xdr:colOff>619125</xdr:colOff>
      <xdr:row>1</xdr:row>
      <xdr:rowOff>152400</xdr:rowOff>
    </xdr:to>
    <xdr:pic>
      <xdr:nvPicPr>
        <xdr:cNvPr id="3252" name="Picture 7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28575"/>
          <a:ext cx="590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28575</xdr:rowOff>
    </xdr:from>
    <xdr:to>
      <xdr:col>10</xdr:col>
      <xdr:colOff>590550</xdr:colOff>
      <xdr:row>1</xdr:row>
      <xdr:rowOff>152400</xdr:rowOff>
    </xdr:to>
    <xdr:pic>
      <xdr:nvPicPr>
        <xdr:cNvPr id="3253" name="Picture 8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15075" y="28575"/>
          <a:ext cx="590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57150</xdr:rowOff>
    </xdr:from>
    <xdr:to>
      <xdr:col>0</xdr:col>
      <xdr:colOff>342900</xdr:colOff>
      <xdr:row>5</xdr:row>
      <xdr:rowOff>85725</xdr:rowOff>
    </xdr:to>
    <xdr:sp macro="" textlink="">
      <xdr:nvSpPr>
        <xdr:cNvPr id="4791" name="Oval 1"/>
        <xdr:cNvSpPr>
          <a:spLocks noChangeArrowheads="1"/>
        </xdr:cNvSpPr>
      </xdr:nvSpPr>
      <xdr:spPr bwMode="auto">
        <a:xfrm>
          <a:off x="180975" y="847725"/>
          <a:ext cx="161925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28</xdr:row>
      <xdr:rowOff>142875</xdr:rowOff>
    </xdr:from>
    <xdr:to>
      <xdr:col>0</xdr:col>
      <xdr:colOff>342900</xdr:colOff>
      <xdr:row>29</xdr:row>
      <xdr:rowOff>152400</xdr:rowOff>
    </xdr:to>
    <xdr:sp macro="" textlink="">
      <xdr:nvSpPr>
        <xdr:cNvPr id="4792" name="Oval 2"/>
        <xdr:cNvSpPr>
          <a:spLocks noChangeArrowheads="1"/>
        </xdr:cNvSpPr>
      </xdr:nvSpPr>
      <xdr:spPr bwMode="auto">
        <a:xfrm>
          <a:off x="180975" y="4819650"/>
          <a:ext cx="161925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53</xdr:row>
      <xdr:rowOff>19050</xdr:rowOff>
    </xdr:from>
    <xdr:to>
      <xdr:col>0</xdr:col>
      <xdr:colOff>361950</xdr:colOff>
      <xdr:row>54</xdr:row>
      <xdr:rowOff>38100</xdr:rowOff>
    </xdr:to>
    <xdr:sp macro="" textlink="">
      <xdr:nvSpPr>
        <xdr:cNvPr id="4793" name="Oval 3"/>
        <xdr:cNvSpPr>
          <a:spLocks noChangeArrowheads="1"/>
        </xdr:cNvSpPr>
      </xdr:nvSpPr>
      <xdr:spPr bwMode="auto">
        <a:xfrm>
          <a:off x="190500" y="8743950"/>
          <a:ext cx="17145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609600</xdr:colOff>
      <xdr:row>1</xdr:row>
      <xdr:rowOff>142875</xdr:rowOff>
    </xdr:to>
    <xdr:pic>
      <xdr:nvPicPr>
        <xdr:cNvPr id="4794" name="Picture 14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"/>
          <a:ext cx="590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19050</xdr:rowOff>
    </xdr:from>
    <xdr:to>
      <xdr:col>10</xdr:col>
      <xdr:colOff>590550</xdr:colOff>
      <xdr:row>1</xdr:row>
      <xdr:rowOff>133350</xdr:rowOff>
    </xdr:to>
    <xdr:pic>
      <xdr:nvPicPr>
        <xdr:cNvPr id="4795" name="Picture 15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0" y="19050"/>
          <a:ext cx="5905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64</xdr:row>
      <xdr:rowOff>57150</xdr:rowOff>
    </xdr:from>
    <xdr:to>
      <xdr:col>0</xdr:col>
      <xdr:colOff>342900</xdr:colOff>
      <xdr:row>65</xdr:row>
      <xdr:rowOff>85725</xdr:rowOff>
    </xdr:to>
    <xdr:sp macro="" textlink="">
      <xdr:nvSpPr>
        <xdr:cNvPr id="4796" name="Oval 47"/>
        <xdr:cNvSpPr>
          <a:spLocks noChangeArrowheads="1"/>
        </xdr:cNvSpPr>
      </xdr:nvSpPr>
      <xdr:spPr bwMode="auto">
        <a:xfrm>
          <a:off x="180975" y="10725150"/>
          <a:ext cx="161925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88</xdr:row>
      <xdr:rowOff>142875</xdr:rowOff>
    </xdr:from>
    <xdr:to>
      <xdr:col>0</xdr:col>
      <xdr:colOff>342900</xdr:colOff>
      <xdr:row>89</xdr:row>
      <xdr:rowOff>152400</xdr:rowOff>
    </xdr:to>
    <xdr:sp macro="" textlink="">
      <xdr:nvSpPr>
        <xdr:cNvPr id="4797" name="Oval 48"/>
        <xdr:cNvSpPr>
          <a:spLocks noChangeArrowheads="1"/>
        </xdr:cNvSpPr>
      </xdr:nvSpPr>
      <xdr:spPr bwMode="auto">
        <a:xfrm>
          <a:off x="180975" y="14697075"/>
          <a:ext cx="161925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113</xdr:row>
      <xdr:rowOff>19050</xdr:rowOff>
    </xdr:from>
    <xdr:to>
      <xdr:col>0</xdr:col>
      <xdr:colOff>361950</xdr:colOff>
      <xdr:row>114</xdr:row>
      <xdr:rowOff>38100</xdr:rowOff>
    </xdr:to>
    <xdr:sp macro="" textlink="">
      <xdr:nvSpPr>
        <xdr:cNvPr id="4798" name="Oval 49"/>
        <xdr:cNvSpPr>
          <a:spLocks noChangeArrowheads="1"/>
        </xdr:cNvSpPr>
      </xdr:nvSpPr>
      <xdr:spPr bwMode="auto">
        <a:xfrm>
          <a:off x="190500" y="18621375"/>
          <a:ext cx="17145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60</xdr:row>
      <xdr:rowOff>19050</xdr:rowOff>
    </xdr:from>
    <xdr:to>
      <xdr:col>1</xdr:col>
      <xdr:colOff>609600</xdr:colOff>
      <xdr:row>61</xdr:row>
      <xdr:rowOff>142875</xdr:rowOff>
    </xdr:to>
    <xdr:pic>
      <xdr:nvPicPr>
        <xdr:cNvPr id="4799" name="Picture 50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896475"/>
          <a:ext cx="590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19050</xdr:rowOff>
    </xdr:from>
    <xdr:to>
      <xdr:col>10</xdr:col>
      <xdr:colOff>590550</xdr:colOff>
      <xdr:row>61</xdr:row>
      <xdr:rowOff>133350</xdr:rowOff>
    </xdr:to>
    <xdr:pic>
      <xdr:nvPicPr>
        <xdr:cNvPr id="4800" name="Picture 51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0" y="9896475"/>
          <a:ext cx="5905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124</xdr:row>
      <xdr:rowOff>57150</xdr:rowOff>
    </xdr:from>
    <xdr:to>
      <xdr:col>0</xdr:col>
      <xdr:colOff>342900</xdr:colOff>
      <xdr:row>125</xdr:row>
      <xdr:rowOff>85725</xdr:rowOff>
    </xdr:to>
    <xdr:sp macro="" textlink="">
      <xdr:nvSpPr>
        <xdr:cNvPr id="4801" name="Oval 85"/>
        <xdr:cNvSpPr>
          <a:spLocks noChangeArrowheads="1"/>
        </xdr:cNvSpPr>
      </xdr:nvSpPr>
      <xdr:spPr bwMode="auto">
        <a:xfrm>
          <a:off x="180975" y="20602575"/>
          <a:ext cx="161925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148</xdr:row>
      <xdr:rowOff>142875</xdr:rowOff>
    </xdr:from>
    <xdr:to>
      <xdr:col>0</xdr:col>
      <xdr:colOff>342900</xdr:colOff>
      <xdr:row>149</xdr:row>
      <xdr:rowOff>152400</xdr:rowOff>
    </xdr:to>
    <xdr:sp macro="" textlink="">
      <xdr:nvSpPr>
        <xdr:cNvPr id="4802" name="Oval 86"/>
        <xdr:cNvSpPr>
          <a:spLocks noChangeArrowheads="1"/>
        </xdr:cNvSpPr>
      </xdr:nvSpPr>
      <xdr:spPr bwMode="auto">
        <a:xfrm>
          <a:off x="180975" y="24574500"/>
          <a:ext cx="161925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173</xdr:row>
      <xdr:rowOff>19050</xdr:rowOff>
    </xdr:from>
    <xdr:to>
      <xdr:col>0</xdr:col>
      <xdr:colOff>361950</xdr:colOff>
      <xdr:row>174</xdr:row>
      <xdr:rowOff>38100</xdr:rowOff>
    </xdr:to>
    <xdr:sp macro="" textlink="">
      <xdr:nvSpPr>
        <xdr:cNvPr id="4803" name="Oval 87"/>
        <xdr:cNvSpPr>
          <a:spLocks noChangeArrowheads="1"/>
        </xdr:cNvSpPr>
      </xdr:nvSpPr>
      <xdr:spPr bwMode="auto">
        <a:xfrm>
          <a:off x="190500" y="28498800"/>
          <a:ext cx="17145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120</xdr:row>
      <xdr:rowOff>19050</xdr:rowOff>
    </xdr:from>
    <xdr:to>
      <xdr:col>1</xdr:col>
      <xdr:colOff>609600</xdr:colOff>
      <xdr:row>121</xdr:row>
      <xdr:rowOff>142875</xdr:rowOff>
    </xdr:to>
    <xdr:pic>
      <xdr:nvPicPr>
        <xdr:cNvPr id="4804" name="Picture 88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773900"/>
          <a:ext cx="590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120</xdr:row>
      <xdr:rowOff>19050</xdr:rowOff>
    </xdr:from>
    <xdr:to>
      <xdr:col>10</xdr:col>
      <xdr:colOff>590550</xdr:colOff>
      <xdr:row>121</xdr:row>
      <xdr:rowOff>133350</xdr:rowOff>
    </xdr:to>
    <xdr:pic>
      <xdr:nvPicPr>
        <xdr:cNvPr id="4805" name="Picture 89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0" y="19773900"/>
          <a:ext cx="5905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184</xdr:row>
      <xdr:rowOff>57150</xdr:rowOff>
    </xdr:from>
    <xdr:to>
      <xdr:col>0</xdr:col>
      <xdr:colOff>342900</xdr:colOff>
      <xdr:row>185</xdr:row>
      <xdr:rowOff>85725</xdr:rowOff>
    </xdr:to>
    <xdr:sp macro="" textlink="">
      <xdr:nvSpPr>
        <xdr:cNvPr id="4806" name="Oval 85"/>
        <xdr:cNvSpPr>
          <a:spLocks noChangeArrowheads="1"/>
        </xdr:cNvSpPr>
      </xdr:nvSpPr>
      <xdr:spPr bwMode="auto">
        <a:xfrm>
          <a:off x="180975" y="30480000"/>
          <a:ext cx="161925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208</xdr:row>
      <xdr:rowOff>142875</xdr:rowOff>
    </xdr:from>
    <xdr:to>
      <xdr:col>0</xdr:col>
      <xdr:colOff>342900</xdr:colOff>
      <xdr:row>209</xdr:row>
      <xdr:rowOff>152400</xdr:rowOff>
    </xdr:to>
    <xdr:sp macro="" textlink="">
      <xdr:nvSpPr>
        <xdr:cNvPr id="4807" name="Oval 86"/>
        <xdr:cNvSpPr>
          <a:spLocks noChangeArrowheads="1"/>
        </xdr:cNvSpPr>
      </xdr:nvSpPr>
      <xdr:spPr bwMode="auto">
        <a:xfrm>
          <a:off x="180975" y="34451925"/>
          <a:ext cx="161925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233</xdr:row>
      <xdr:rowOff>19050</xdr:rowOff>
    </xdr:from>
    <xdr:to>
      <xdr:col>0</xdr:col>
      <xdr:colOff>361950</xdr:colOff>
      <xdr:row>234</xdr:row>
      <xdr:rowOff>38100</xdr:rowOff>
    </xdr:to>
    <xdr:sp macro="" textlink="">
      <xdr:nvSpPr>
        <xdr:cNvPr id="4808" name="Oval 87"/>
        <xdr:cNvSpPr>
          <a:spLocks noChangeArrowheads="1"/>
        </xdr:cNvSpPr>
      </xdr:nvSpPr>
      <xdr:spPr bwMode="auto">
        <a:xfrm>
          <a:off x="190500" y="38376225"/>
          <a:ext cx="17145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180</xdr:row>
      <xdr:rowOff>19050</xdr:rowOff>
    </xdr:from>
    <xdr:to>
      <xdr:col>1</xdr:col>
      <xdr:colOff>609600</xdr:colOff>
      <xdr:row>181</xdr:row>
      <xdr:rowOff>142875</xdr:rowOff>
    </xdr:to>
    <xdr:pic>
      <xdr:nvPicPr>
        <xdr:cNvPr id="4809" name="Picture 88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651325"/>
          <a:ext cx="590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180</xdr:row>
      <xdr:rowOff>19050</xdr:rowOff>
    </xdr:from>
    <xdr:to>
      <xdr:col>10</xdr:col>
      <xdr:colOff>590550</xdr:colOff>
      <xdr:row>181</xdr:row>
      <xdr:rowOff>133350</xdr:rowOff>
    </xdr:to>
    <xdr:pic>
      <xdr:nvPicPr>
        <xdr:cNvPr id="4810" name="Picture 89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0" y="29651325"/>
          <a:ext cx="5905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244</xdr:row>
      <xdr:rowOff>57150</xdr:rowOff>
    </xdr:from>
    <xdr:to>
      <xdr:col>0</xdr:col>
      <xdr:colOff>342900</xdr:colOff>
      <xdr:row>245</xdr:row>
      <xdr:rowOff>85725</xdr:rowOff>
    </xdr:to>
    <xdr:sp macro="" textlink="">
      <xdr:nvSpPr>
        <xdr:cNvPr id="4811" name="Oval 85"/>
        <xdr:cNvSpPr>
          <a:spLocks noChangeArrowheads="1"/>
        </xdr:cNvSpPr>
      </xdr:nvSpPr>
      <xdr:spPr bwMode="auto">
        <a:xfrm>
          <a:off x="180975" y="40357425"/>
          <a:ext cx="161925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268</xdr:row>
      <xdr:rowOff>142875</xdr:rowOff>
    </xdr:from>
    <xdr:to>
      <xdr:col>0</xdr:col>
      <xdr:colOff>342900</xdr:colOff>
      <xdr:row>269</xdr:row>
      <xdr:rowOff>152400</xdr:rowOff>
    </xdr:to>
    <xdr:sp macro="" textlink="">
      <xdr:nvSpPr>
        <xdr:cNvPr id="4812" name="Oval 86"/>
        <xdr:cNvSpPr>
          <a:spLocks noChangeArrowheads="1"/>
        </xdr:cNvSpPr>
      </xdr:nvSpPr>
      <xdr:spPr bwMode="auto">
        <a:xfrm>
          <a:off x="180975" y="44329350"/>
          <a:ext cx="161925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293</xdr:row>
      <xdr:rowOff>19050</xdr:rowOff>
    </xdr:from>
    <xdr:to>
      <xdr:col>0</xdr:col>
      <xdr:colOff>361950</xdr:colOff>
      <xdr:row>294</xdr:row>
      <xdr:rowOff>38100</xdr:rowOff>
    </xdr:to>
    <xdr:sp macro="" textlink="">
      <xdr:nvSpPr>
        <xdr:cNvPr id="4813" name="Oval 87"/>
        <xdr:cNvSpPr>
          <a:spLocks noChangeArrowheads="1"/>
        </xdr:cNvSpPr>
      </xdr:nvSpPr>
      <xdr:spPr bwMode="auto">
        <a:xfrm>
          <a:off x="190500" y="48253650"/>
          <a:ext cx="17145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240</xdr:row>
      <xdr:rowOff>19050</xdr:rowOff>
    </xdr:from>
    <xdr:to>
      <xdr:col>1</xdr:col>
      <xdr:colOff>609600</xdr:colOff>
      <xdr:row>241</xdr:row>
      <xdr:rowOff>142875</xdr:rowOff>
    </xdr:to>
    <xdr:pic>
      <xdr:nvPicPr>
        <xdr:cNvPr id="4814" name="Picture 88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0"/>
          <a:ext cx="590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240</xdr:row>
      <xdr:rowOff>19050</xdr:rowOff>
    </xdr:from>
    <xdr:to>
      <xdr:col>10</xdr:col>
      <xdr:colOff>590550</xdr:colOff>
      <xdr:row>241</xdr:row>
      <xdr:rowOff>133350</xdr:rowOff>
    </xdr:to>
    <xdr:pic>
      <xdr:nvPicPr>
        <xdr:cNvPr id="4815" name="Picture 89" descr="See full size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0" y="39528750"/>
          <a:ext cx="5905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19050</xdr:rowOff>
        </xdr:from>
        <xdr:to>
          <xdr:col>1</xdr:col>
          <xdr:colOff>0</xdr:colOff>
          <xdr:row>1</xdr:row>
          <xdr:rowOff>0</xdr:rowOff>
        </xdr:to>
        <xdr:sp macro="" textlink="">
          <xdr:nvSpPr>
            <xdr:cNvPr id="4125" name="ClearAll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0</xdr:rowOff>
        </xdr:from>
        <xdr:to>
          <xdr:col>1</xdr:col>
          <xdr:colOff>19050</xdr:colOff>
          <xdr:row>2</xdr:row>
          <xdr:rowOff>133350</xdr:rowOff>
        </xdr:to>
        <xdr:sp macro="" textlink="">
          <xdr:nvSpPr>
            <xdr:cNvPr id="4129" name="SampleData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0"/>
    <pageSetUpPr fitToPage="1"/>
  </sheetPr>
  <dimension ref="A1:K59"/>
  <sheetViews>
    <sheetView topLeftCell="A49" zoomScale="110" zoomScaleNormal="110" workbookViewId="0">
      <selection activeCell="R25" sqref="R25"/>
    </sheetView>
  </sheetViews>
  <sheetFormatPr defaultColWidth="8.85546875" defaultRowHeight="12.75" x14ac:dyDescent="0.2"/>
  <cols>
    <col min="1" max="1" width="8.85546875" style="2"/>
    <col min="2" max="10" width="9.42578125" style="2" customWidth="1"/>
    <col min="11" max="11" width="17.5703125" style="2" customWidth="1"/>
    <col min="12" max="25" width="9.42578125" style="2" customWidth="1"/>
    <col min="26" max="16384" width="8.85546875" style="2"/>
  </cols>
  <sheetData>
    <row r="1" spans="1:11" ht="24.6" customHeight="1" x14ac:dyDescent="0.2">
      <c r="A1" s="1"/>
      <c r="B1" s="137"/>
      <c r="C1" s="135" t="s">
        <v>33</v>
      </c>
      <c r="D1" s="135"/>
      <c r="E1" s="135"/>
      <c r="F1" s="135"/>
      <c r="G1" s="135"/>
      <c r="H1" s="135"/>
      <c r="I1" s="135"/>
      <c r="J1" s="135"/>
      <c r="K1" s="49"/>
    </row>
    <row r="2" spans="1:11" ht="13.15" customHeight="1" x14ac:dyDescent="0.2">
      <c r="A2" s="3"/>
      <c r="B2" s="138"/>
      <c r="C2" s="136"/>
      <c r="D2" s="136"/>
      <c r="E2" s="136"/>
      <c r="F2" s="136"/>
      <c r="G2" s="136"/>
      <c r="H2" s="136"/>
      <c r="I2" s="136"/>
      <c r="J2" s="136"/>
      <c r="K2" s="50"/>
    </row>
    <row r="3" spans="1:11" x14ac:dyDescent="0.2">
      <c r="A3" s="4" t="s">
        <v>45</v>
      </c>
      <c r="B3" s="129" t="s">
        <v>34</v>
      </c>
      <c r="C3" s="130"/>
      <c r="D3" s="130"/>
      <c r="E3" s="130"/>
      <c r="F3" s="130"/>
      <c r="G3" s="130"/>
      <c r="H3" s="130"/>
      <c r="I3" s="130"/>
      <c r="J3" s="130"/>
      <c r="K3" s="131"/>
    </row>
    <row r="4" spans="1:11" x14ac:dyDescent="0.2">
      <c r="A4" s="3"/>
      <c r="B4" s="114" t="s">
        <v>40</v>
      </c>
      <c r="C4" s="115"/>
      <c r="D4" s="115"/>
      <c r="E4" s="115"/>
      <c r="F4" s="115"/>
      <c r="G4" s="115"/>
      <c r="H4" s="115"/>
      <c r="I4" s="115"/>
      <c r="J4" s="115"/>
      <c r="K4" s="116"/>
    </row>
    <row r="5" spans="1:11" x14ac:dyDescent="0.2">
      <c r="A5" s="3"/>
      <c r="B5" s="114" t="s">
        <v>41</v>
      </c>
      <c r="C5" s="115"/>
      <c r="D5" s="115"/>
      <c r="E5" s="115"/>
      <c r="F5" s="115"/>
      <c r="G5" s="115"/>
      <c r="H5" s="115"/>
      <c r="I5" s="115"/>
      <c r="J5" s="115"/>
      <c r="K5" s="116"/>
    </row>
    <row r="6" spans="1:11" x14ac:dyDescent="0.2">
      <c r="A6" s="3"/>
      <c r="B6" s="114"/>
      <c r="C6" s="115"/>
      <c r="D6" s="115"/>
      <c r="E6" s="115"/>
      <c r="F6" s="115"/>
      <c r="G6" s="115"/>
      <c r="H6" s="115"/>
      <c r="I6" s="115"/>
      <c r="J6" s="115"/>
      <c r="K6" s="116"/>
    </row>
    <row r="7" spans="1:11" x14ac:dyDescent="0.2">
      <c r="A7" s="4"/>
      <c r="B7" s="114" t="s">
        <v>43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1:11" x14ac:dyDescent="0.2">
      <c r="A8" s="3"/>
      <c r="B8" s="114" t="s">
        <v>44</v>
      </c>
      <c r="C8" s="115"/>
      <c r="D8" s="115"/>
      <c r="E8" s="115"/>
      <c r="F8" s="115"/>
      <c r="G8" s="115"/>
      <c r="H8" s="115"/>
      <c r="I8" s="115"/>
      <c r="J8" s="115"/>
      <c r="K8" s="116"/>
    </row>
    <row r="9" spans="1:11" x14ac:dyDescent="0.2">
      <c r="A9" s="3"/>
      <c r="B9" s="114" t="s">
        <v>68</v>
      </c>
      <c r="C9" s="115"/>
      <c r="D9" s="115"/>
      <c r="E9" s="115"/>
      <c r="F9" s="115"/>
      <c r="G9" s="115"/>
      <c r="H9" s="115"/>
      <c r="I9" s="115"/>
      <c r="J9" s="115"/>
      <c r="K9" s="116"/>
    </row>
    <row r="10" spans="1:11" x14ac:dyDescent="0.2">
      <c r="A10" s="3"/>
      <c r="B10" s="114" t="s">
        <v>100</v>
      </c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x14ac:dyDescent="0.2">
      <c r="A11" s="3"/>
      <c r="B11" s="114"/>
      <c r="C11" s="115"/>
      <c r="D11" s="115"/>
      <c r="E11" s="115"/>
      <c r="F11" s="115"/>
      <c r="G11" s="115"/>
      <c r="H11" s="115"/>
      <c r="I11" s="115"/>
      <c r="J11" s="115"/>
      <c r="K11" s="116"/>
    </row>
    <row r="12" spans="1:11" x14ac:dyDescent="0.2">
      <c r="A12" s="3"/>
      <c r="B12" s="114" t="s">
        <v>42</v>
      </c>
      <c r="C12" s="115"/>
      <c r="D12" s="115"/>
      <c r="E12" s="115"/>
      <c r="F12" s="115"/>
      <c r="G12" s="115"/>
      <c r="H12" s="115"/>
      <c r="I12" s="115"/>
      <c r="J12" s="115"/>
      <c r="K12" s="116"/>
    </row>
    <row r="13" spans="1:11" x14ac:dyDescent="0.2">
      <c r="A13" s="3"/>
      <c r="B13" s="114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x14ac:dyDescent="0.2">
      <c r="A14" s="3"/>
      <c r="B14" s="114" t="s">
        <v>35</v>
      </c>
      <c r="C14" s="115"/>
      <c r="D14" s="115"/>
      <c r="E14" s="115"/>
      <c r="F14" s="115"/>
      <c r="G14" s="115"/>
      <c r="H14" s="115"/>
      <c r="I14" s="115"/>
      <c r="J14" s="115"/>
      <c r="K14" s="116"/>
    </row>
    <row r="15" spans="1:11" x14ac:dyDescent="0.2">
      <c r="A15" s="4"/>
      <c r="B15" s="123" t="s">
        <v>38</v>
      </c>
      <c r="C15" s="124"/>
      <c r="D15" s="124"/>
      <c r="E15" s="124"/>
      <c r="F15" s="124"/>
      <c r="G15" s="124"/>
      <c r="H15" s="124"/>
      <c r="I15" s="124"/>
      <c r="J15" s="124"/>
      <c r="K15" s="125"/>
    </row>
    <row r="16" spans="1:11" x14ac:dyDescent="0.2">
      <c r="A16" s="4"/>
      <c r="B16" s="123" t="s">
        <v>39</v>
      </c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x14ac:dyDescent="0.2">
      <c r="A17" s="3"/>
      <c r="B17" s="123" t="s">
        <v>69</v>
      </c>
      <c r="C17" s="124"/>
      <c r="D17" s="124"/>
      <c r="E17" s="124"/>
      <c r="F17" s="124"/>
      <c r="G17" s="124"/>
      <c r="H17" s="124"/>
      <c r="I17" s="124"/>
      <c r="J17" s="124"/>
      <c r="K17" s="125"/>
    </row>
    <row r="18" spans="1:11" x14ac:dyDescent="0.2">
      <c r="A18" s="3"/>
      <c r="B18" s="123" t="s">
        <v>36</v>
      </c>
      <c r="C18" s="124"/>
      <c r="D18" s="124"/>
      <c r="E18" s="124"/>
      <c r="F18" s="124"/>
      <c r="G18" s="124"/>
      <c r="H18" s="124"/>
      <c r="I18" s="124"/>
      <c r="J18" s="124"/>
      <c r="K18" s="125"/>
    </row>
    <row r="19" spans="1:11" x14ac:dyDescent="0.2">
      <c r="A19" s="3"/>
      <c r="B19" s="123" t="s">
        <v>37</v>
      </c>
      <c r="C19" s="124"/>
      <c r="D19" s="124"/>
      <c r="E19" s="124"/>
      <c r="F19" s="124"/>
      <c r="G19" s="124"/>
      <c r="H19" s="124"/>
      <c r="I19" s="124"/>
      <c r="J19" s="124"/>
      <c r="K19" s="125"/>
    </row>
    <row r="20" spans="1:11" x14ac:dyDescent="0.2">
      <c r="A20" s="4"/>
      <c r="B20" s="114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x14ac:dyDescent="0.2">
      <c r="A21" s="3"/>
      <c r="B21" s="114" t="s">
        <v>94</v>
      </c>
      <c r="C21" s="115"/>
      <c r="D21" s="115"/>
      <c r="E21" s="115"/>
      <c r="F21" s="115"/>
      <c r="G21" s="115"/>
      <c r="H21" s="115"/>
      <c r="I21" s="115"/>
      <c r="J21" s="115"/>
      <c r="K21" s="116"/>
    </row>
    <row r="22" spans="1:11" x14ac:dyDescent="0.2">
      <c r="A22" s="3"/>
      <c r="B22" s="114" t="s">
        <v>95</v>
      </c>
      <c r="C22" s="115"/>
      <c r="D22" s="115"/>
      <c r="E22" s="115"/>
      <c r="F22" s="115"/>
      <c r="G22" s="115"/>
      <c r="H22" s="115"/>
      <c r="I22" s="115"/>
      <c r="J22" s="115"/>
      <c r="K22" s="116"/>
    </row>
    <row r="23" spans="1:11" x14ac:dyDescent="0.2">
      <c r="A23" s="3"/>
      <c r="B23" s="114" t="s">
        <v>70</v>
      </c>
      <c r="C23" s="115"/>
      <c r="D23" s="115"/>
      <c r="E23" s="115"/>
      <c r="F23" s="115"/>
      <c r="G23" s="115"/>
      <c r="H23" s="115"/>
      <c r="I23" s="115"/>
      <c r="J23" s="115"/>
      <c r="K23" s="116"/>
    </row>
    <row r="24" spans="1:11" x14ac:dyDescent="0.2">
      <c r="A24" s="4"/>
      <c r="B24" s="114"/>
      <c r="C24" s="115"/>
      <c r="D24" s="115"/>
      <c r="E24" s="115"/>
      <c r="F24" s="115"/>
      <c r="G24" s="115"/>
      <c r="H24" s="115"/>
      <c r="I24" s="115"/>
      <c r="J24" s="115"/>
      <c r="K24" s="116"/>
    </row>
    <row r="25" spans="1:11" x14ac:dyDescent="0.2">
      <c r="A25" s="4" t="s">
        <v>45</v>
      </c>
      <c r="B25" s="129" t="s">
        <v>151</v>
      </c>
      <c r="C25" s="130"/>
      <c r="D25" s="130"/>
      <c r="E25" s="130"/>
      <c r="F25" s="130"/>
      <c r="G25" s="130"/>
      <c r="H25" s="130"/>
      <c r="I25" s="130"/>
      <c r="J25" s="130"/>
      <c r="K25" s="131"/>
    </row>
    <row r="26" spans="1:11" ht="14.25" x14ac:dyDescent="0.2">
      <c r="A26" s="4" t="s">
        <v>32</v>
      </c>
      <c r="B26" s="132" t="s">
        <v>47</v>
      </c>
      <c r="C26" s="133"/>
      <c r="D26" s="133"/>
      <c r="E26" s="133"/>
      <c r="F26" s="133"/>
      <c r="G26" s="133"/>
      <c r="H26" s="133"/>
      <c r="I26" s="133"/>
      <c r="J26" s="133"/>
      <c r="K26" s="134"/>
    </row>
    <row r="27" spans="1:11" x14ac:dyDescent="0.2">
      <c r="A27" s="3"/>
      <c r="B27" s="126" t="s">
        <v>72</v>
      </c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x14ac:dyDescent="0.2">
      <c r="A28" s="3"/>
      <c r="B28" s="126" t="s">
        <v>73</v>
      </c>
      <c r="C28" s="127"/>
      <c r="D28" s="127"/>
      <c r="E28" s="127"/>
      <c r="F28" s="127"/>
      <c r="G28" s="127"/>
      <c r="H28" s="127"/>
      <c r="I28" s="127"/>
      <c r="J28" s="127"/>
      <c r="K28" s="128"/>
    </row>
    <row r="29" spans="1:11" x14ac:dyDescent="0.2">
      <c r="A29" s="4"/>
      <c r="B29" s="114"/>
      <c r="C29" s="115"/>
      <c r="D29" s="115"/>
      <c r="E29" s="115"/>
      <c r="F29" s="115"/>
      <c r="G29" s="115"/>
      <c r="H29" s="115"/>
      <c r="I29" s="115"/>
      <c r="J29" s="115"/>
      <c r="K29" s="116"/>
    </row>
    <row r="30" spans="1:11" x14ac:dyDescent="0.2">
      <c r="A30" s="3"/>
      <c r="B30" s="123" t="s">
        <v>74</v>
      </c>
      <c r="C30" s="124"/>
      <c r="D30" s="124"/>
      <c r="E30" s="124"/>
      <c r="F30" s="124"/>
      <c r="G30" s="124"/>
      <c r="H30" s="124"/>
      <c r="I30" s="124"/>
      <c r="J30" s="124"/>
      <c r="K30" s="125"/>
    </row>
    <row r="31" spans="1:11" x14ac:dyDescent="0.2">
      <c r="A31" s="4"/>
      <c r="B31" s="120" t="s">
        <v>99</v>
      </c>
      <c r="C31" s="121"/>
      <c r="D31" s="121"/>
      <c r="E31" s="121"/>
      <c r="F31" s="121"/>
      <c r="G31" s="121"/>
      <c r="H31" s="121"/>
      <c r="I31" s="121"/>
      <c r="J31" s="121"/>
      <c r="K31" s="122"/>
    </row>
    <row r="32" spans="1:11" x14ac:dyDescent="0.2">
      <c r="A32" s="4"/>
      <c r="B32" s="120" t="s">
        <v>96</v>
      </c>
      <c r="C32" s="121"/>
      <c r="D32" s="121"/>
      <c r="E32" s="121"/>
      <c r="F32" s="121"/>
      <c r="G32" s="121"/>
      <c r="H32" s="121"/>
      <c r="I32" s="121"/>
      <c r="J32" s="121"/>
      <c r="K32" s="122"/>
    </row>
    <row r="33" spans="1:11" x14ac:dyDescent="0.2">
      <c r="A33" s="3"/>
      <c r="B33" s="120" t="s">
        <v>71</v>
      </c>
      <c r="C33" s="121"/>
      <c r="D33" s="121"/>
      <c r="E33" s="121"/>
      <c r="F33" s="121"/>
      <c r="G33" s="121"/>
      <c r="H33" s="121"/>
      <c r="I33" s="121"/>
      <c r="J33" s="121"/>
      <c r="K33" s="122"/>
    </row>
    <row r="34" spans="1:11" x14ac:dyDescent="0.2">
      <c r="A34" s="3"/>
      <c r="B34" s="114"/>
      <c r="C34" s="115"/>
      <c r="D34" s="115"/>
      <c r="E34" s="115"/>
      <c r="F34" s="115"/>
      <c r="G34" s="115"/>
      <c r="H34" s="115"/>
      <c r="I34" s="115"/>
      <c r="J34" s="115"/>
      <c r="K34" s="116"/>
    </row>
    <row r="35" spans="1:11" x14ac:dyDescent="0.2">
      <c r="A35" s="3"/>
      <c r="B35" s="123" t="s">
        <v>51</v>
      </c>
      <c r="C35" s="124"/>
      <c r="D35" s="124"/>
      <c r="E35" s="124"/>
      <c r="F35" s="124"/>
      <c r="G35" s="124"/>
      <c r="H35" s="124"/>
      <c r="I35" s="124"/>
      <c r="J35" s="124"/>
      <c r="K35" s="125"/>
    </row>
    <row r="36" spans="1:11" x14ac:dyDescent="0.2">
      <c r="A36" s="3"/>
      <c r="B36" s="120" t="s">
        <v>48</v>
      </c>
      <c r="C36" s="121"/>
      <c r="D36" s="121"/>
      <c r="E36" s="119" t="s">
        <v>49</v>
      </c>
      <c r="F36" s="119"/>
      <c r="G36" s="119"/>
      <c r="H36" s="119"/>
      <c r="I36" s="37"/>
      <c r="J36" s="37"/>
      <c r="K36" s="9"/>
    </row>
    <row r="37" spans="1:11" x14ac:dyDescent="0.2">
      <c r="A37" s="3"/>
      <c r="B37" s="120" t="s">
        <v>50</v>
      </c>
      <c r="C37" s="121"/>
      <c r="D37" s="121"/>
      <c r="E37" s="119" t="s">
        <v>67</v>
      </c>
      <c r="F37" s="119"/>
      <c r="G37" s="119"/>
      <c r="H37" s="119"/>
      <c r="I37" s="26"/>
      <c r="J37" s="26"/>
      <c r="K37" s="10"/>
    </row>
    <row r="38" spans="1:11" x14ac:dyDescent="0.2">
      <c r="A38" s="3"/>
      <c r="B38" s="114"/>
      <c r="C38" s="115"/>
      <c r="D38" s="115"/>
      <c r="E38" s="115"/>
      <c r="F38" s="115"/>
      <c r="G38" s="115"/>
      <c r="H38" s="115"/>
      <c r="I38" s="115"/>
      <c r="J38" s="115"/>
      <c r="K38" s="116"/>
    </row>
    <row r="39" spans="1:11" ht="14.25" x14ac:dyDescent="0.2">
      <c r="A39" s="4" t="s">
        <v>32</v>
      </c>
      <c r="B39" s="132" t="s">
        <v>46</v>
      </c>
      <c r="C39" s="133"/>
      <c r="D39" s="133"/>
      <c r="E39" s="133"/>
      <c r="F39" s="133"/>
      <c r="G39" s="133"/>
      <c r="H39" s="133"/>
      <c r="I39" s="133"/>
      <c r="J39" s="133"/>
      <c r="K39" s="134"/>
    </row>
    <row r="40" spans="1:11" x14ac:dyDescent="0.2">
      <c r="A40" s="3"/>
      <c r="B40" s="126" t="s">
        <v>52</v>
      </c>
      <c r="C40" s="127"/>
      <c r="D40" s="127"/>
      <c r="E40" s="127"/>
      <c r="F40" s="127"/>
      <c r="G40" s="127"/>
      <c r="H40" s="127"/>
      <c r="I40" s="127"/>
      <c r="J40" s="127"/>
      <c r="K40" s="128"/>
    </row>
    <row r="41" spans="1:11" x14ac:dyDescent="0.2">
      <c r="A41" s="3"/>
      <c r="B41" s="126" t="s">
        <v>53</v>
      </c>
      <c r="C41" s="127"/>
      <c r="D41" s="127"/>
      <c r="E41" s="127"/>
      <c r="F41" s="127"/>
      <c r="G41" s="127"/>
      <c r="H41" s="127"/>
      <c r="I41" s="127"/>
      <c r="J41" s="127"/>
      <c r="K41" s="128"/>
    </row>
    <row r="42" spans="1:11" x14ac:dyDescent="0.2">
      <c r="A42" s="3"/>
      <c r="B42" s="126" t="s">
        <v>54</v>
      </c>
      <c r="C42" s="127"/>
      <c r="D42" s="127"/>
      <c r="E42" s="127"/>
      <c r="F42" s="127"/>
      <c r="G42" s="127"/>
      <c r="H42" s="127"/>
      <c r="I42" s="127"/>
      <c r="J42" s="127"/>
      <c r="K42" s="128"/>
    </row>
    <row r="43" spans="1:11" x14ac:dyDescent="0.2">
      <c r="A43" s="3"/>
      <c r="B43" s="126" t="s">
        <v>55</v>
      </c>
      <c r="C43" s="127"/>
      <c r="D43" s="127"/>
      <c r="E43" s="127"/>
      <c r="F43" s="127"/>
      <c r="G43" s="127"/>
      <c r="H43" s="127"/>
      <c r="I43" s="127"/>
      <c r="J43" s="127"/>
      <c r="K43" s="128"/>
    </row>
    <row r="44" spans="1:11" x14ac:dyDescent="0.2">
      <c r="A44" s="3"/>
      <c r="B44" s="114"/>
      <c r="C44" s="115"/>
      <c r="D44" s="115"/>
      <c r="E44" s="115"/>
      <c r="F44" s="115"/>
      <c r="G44" s="115"/>
      <c r="H44" s="115"/>
      <c r="I44" s="115"/>
      <c r="J44" s="115"/>
      <c r="K44" s="116"/>
    </row>
    <row r="45" spans="1:11" x14ac:dyDescent="0.2">
      <c r="A45" s="3"/>
      <c r="B45" s="123" t="s">
        <v>77</v>
      </c>
      <c r="C45" s="124"/>
      <c r="D45" s="124"/>
      <c r="E45" s="124"/>
      <c r="F45" s="124"/>
      <c r="G45" s="124"/>
      <c r="H45" s="124"/>
      <c r="I45" s="124"/>
      <c r="J45" s="124"/>
      <c r="K45" s="125"/>
    </row>
    <row r="46" spans="1:11" x14ac:dyDescent="0.2">
      <c r="A46" s="3"/>
      <c r="B46" s="120" t="s">
        <v>97</v>
      </c>
      <c r="C46" s="121"/>
      <c r="D46" s="121"/>
      <c r="E46" s="121"/>
      <c r="F46" s="121"/>
      <c r="G46" s="121"/>
      <c r="H46" s="121"/>
      <c r="I46" s="121"/>
      <c r="J46" s="121"/>
      <c r="K46" s="122"/>
    </row>
    <row r="47" spans="1:11" x14ac:dyDescent="0.2">
      <c r="A47" s="3"/>
      <c r="B47" s="120" t="s">
        <v>78</v>
      </c>
      <c r="C47" s="121"/>
      <c r="D47" s="121"/>
      <c r="E47" s="121"/>
      <c r="F47" s="121"/>
      <c r="G47" s="121"/>
      <c r="H47" s="121"/>
      <c r="I47" s="121"/>
      <c r="J47" s="121"/>
      <c r="K47" s="122"/>
    </row>
    <row r="48" spans="1:11" x14ac:dyDescent="0.2">
      <c r="A48" s="3"/>
      <c r="B48" s="120" t="s">
        <v>79</v>
      </c>
      <c r="C48" s="121"/>
      <c r="D48" s="121"/>
      <c r="E48" s="121"/>
      <c r="F48" s="121"/>
      <c r="G48" s="121"/>
      <c r="H48" s="121"/>
      <c r="I48" s="121"/>
      <c r="J48" s="121"/>
      <c r="K48" s="122"/>
    </row>
    <row r="49" spans="1:11" x14ac:dyDescent="0.2">
      <c r="A49" s="3"/>
      <c r="B49" s="120" t="s">
        <v>75</v>
      </c>
      <c r="C49" s="121"/>
      <c r="D49" s="121"/>
      <c r="E49" s="121"/>
      <c r="F49" s="121"/>
      <c r="G49" s="121"/>
      <c r="H49" s="121"/>
      <c r="I49" s="121"/>
      <c r="J49" s="121"/>
      <c r="K49" s="122"/>
    </row>
    <row r="50" spans="1:11" x14ac:dyDescent="0.2">
      <c r="A50" s="3"/>
      <c r="B50" s="120" t="s">
        <v>80</v>
      </c>
      <c r="C50" s="121"/>
      <c r="D50" s="121"/>
      <c r="E50" s="121"/>
      <c r="F50" s="121"/>
      <c r="G50" s="121"/>
      <c r="H50" s="121"/>
      <c r="I50" s="121"/>
      <c r="J50" s="121"/>
      <c r="K50" s="122"/>
    </row>
    <row r="51" spans="1:11" x14ac:dyDescent="0.2">
      <c r="A51" s="3"/>
      <c r="B51" s="114"/>
      <c r="C51" s="115"/>
      <c r="D51" s="115"/>
      <c r="E51" s="115"/>
      <c r="F51" s="115"/>
      <c r="G51" s="115"/>
      <c r="H51" s="115"/>
      <c r="I51" s="115"/>
      <c r="J51" s="115"/>
      <c r="K51" s="116"/>
    </row>
    <row r="52" spans="1:11" x14ac:dyDescent="0.2">
      <c r="A52" s="3"/>
      <c r="B52" s="123" t="s">
        <v>76</v>
      </c>
      <c r="C52" s="124"/>
      <c r="D52" s="124"/>
      <c r="E52" s="124"/>
      <c r="F52" s="124"/>
      <c r="G52" s="124"/>
      <c r="H52" s="124"/>
      <c r="I52" s="124"/>
      <c r="J52" s="124"/>
      <c r="K52" s="125"/>
    </row>
    <row r="53" spans="1:11" x14ac:dyDescent="0.2">
      <c r="A53" s="3"/>
      <c r="B53" s="120" t="s">
        <v>81</v>
      </c>
      <c r="C53" s="121"/>
      <c r="D53" s="121"/>
      <c r="E53" s="121"/>
      <c r="F53" s="121"/>
      <c r="G53" s="121"/>
      <c r="H53" s="121"/>
      <c r="I53" s="121"/>
      <c r="J53" s="121"/>
      <c r="K53" s="122"/>
    </row>
    <row r="54" spans="1:11" x14ac:dyDescent="0.2">
      <c r="A54" s="3"/>
      <c r="B54" s="120" t="s">
        <v>82</v>
      </c>
      <c r="C54" s="121"/>
      <c r="D54" s="121"/>
      <c r="E54" s="121"/>
      <c r="F54" s="121"/>
      <c r="G54" s="121"/>
      <c r="H54" s="121"/>
      <c r="I54" s="121"/>
      <c r="J54" s="121"/>
      <c r="K54" s="122"/>
    </row>
    <row r="55" spans="1:11" x14ac:dyDescent="0.2">
      <c r="A55" s="3"/>
      <c r="B55" s="120" t="s">
        <v>83</v>
      </c>
      <c r="C55" s="121"/>
      <c r="D55" s="121"/>
      <c r="E55" s="121"/>
      <c r="F55" s="121"/>
      <c r="G55" s="121"/>
      <c r="H55" s="121"/>
      <c r="I55" s="121"/>
      <c r="J55" s="121"/>
      <c r="K55" s="122"/>
    </row>
    <row r="56" spans="1:11" x14ac:dyDescent="0.2">
      <c r="A56" s="3"/>
      <c r="B56" s="117" t="s">
        <v>85</v>
      </c>
      <c r="C56" s="118"/>
      <c r="D56" s="118"/>
      <c r="E56" s="119" t="s">
        <v>84</v>
      </c>
      <c r="F56" s="119"/>
      <c r="G56" s="119"/>
      <c r="H56" s="119"/>
      <c r="I56" s="26"/>
      <c r="J56" s="26"/>
      <c r="K56" s="11"/>
    </row>
    <row r="57" spans="1:11" x14ac:dyDescent="0.2">
      <c r="A57" s="3"/>
      <c r="B57" s="117" t="s">
        <v>86</v>
      </c>
      <c r="C57" s="118"/>
      <c r="D57" s="118"/>
      <c r="E57" s="26"/>
      <c r="F57" s="26"/>
      <c r="G57" s="26"/>
      <c r="H57" s="26"/>
      <c r="I57" s="26"/>
      <c r="J57" s="26"/>
      <c r="K57" s="11"/>
    </row>
    <row r="58" spans="1:11" x14ac:dyDescent="0.2">
      <c r="A58" s="6"/>
      <c r="B58" s="108"/>
      <c r="C58" s="109"/>
      <c r="D58" s="109"/>
      <c r="E58" s="109"/>
      <c r="F58" s="109"/>
      <c r="G58" s="109"/>
      <c r="H58" s="109"/>
      <c r="I58" s="109"/>
      <c r="J58" s="109"/>
      <c r="K58" s="110"/>
    </row>
    <row r="59" spans="1:11" ht="13.5" thickBot="1" x14ac:dyDescent="0.25">
      <c r="A59" s="7"/>
      <c r="B59" s="111"/>
      <c r="C59" s="112"/>
      <c r="D59" s="112"/>
      <c r="E59" s="112"/>
      <c r="F59" s="112"/>
      <c r="G59" s="112"/>
      <c r="H59" s="112"/>
      <c r="I59" s="112"/>
      <c r="J59" s="112"/>
      <c r="K59" s="113"/>
    </row>
  </sheetData>
  <sheetProtection password="CD96" sheet="1"/>
  <mergeCells count="62">
    <mergeCell ref="C1:J2"/>
    <mergeCell ref="B1:B2"/>
    <mergeCell ref="B4:K4"/>
    <mergeCell ref="B5:K5"/>
    <mergeCell ref="B7:K7"/>
    <mergeCell ref="B3:K3"/>
    <mergeCell ref="B21:K21"/>
    <mergeCell ref="B23:K23"/>
    <mergeCell ref="B41:K41"/>
    <mergeCell ref="B16:K16"/>
    <mergeCell ref="B10:K10"/>
    <mergeCell ref="B12:K12"/>
    <mergeCell ref="B22:K22"/>
    <mergeCell ref="B14:K14"/>
    <mergeCell ref="B15:K15"/>
    <mergeCell ref="B25:K25"/>
    <mergeCell ref="B26:K26"/>
    <mergeCell ref="B27:K27"/>
    <mergeCell ref="B28:K28"/>
    <mergeCell ref="B39:K39"/>
    <mergeCell ref="E37:H37"/>
    <mergeCell ref="B45:K45"/>
    <mergeCell ref="B30:K30"/>
    <mergeCell ref="B35:K35"/>
    <mergeCell ref="B31:K31"/>
    <mergeCell ref="B32:K32"/>
    <mergeCell ref="B33:K33"/>
    <mergeCell ref="B36:D36"/>
    <mergeCell ref="B37:D37"/>
    <mergeCell ref="B44:K44"/>
    <mergeCell ref="B43:K43"/>
    <mergeCell ref="B40:K40"/>
    <mergeCell ref="B54:K54"/>
    <mergeCell ref="B55:K55"/>
    <mergeCell ref="B52:K52"/>
    <mergeCell ref="B51:K51"/>
    <mergeCell ref="B49:K49"/>
    <mergeCell ref="B6:K6"/>
    <mergeCell ref="B11:K11"/>
    <mergeCell ref="B13:K13"/>
    <mergeCell ref="B20:K20"/>
    <mergeCell ref="B17:K17"/>
    <mergeCell ref="B18:K18"/>
    <mergeCell ref="B19:K19"/>
    <mergeCell ref="B9:K9"/>
    <mergeCell ref="B8:K8"/>
    <mergeCell ref="B58:K58"/>
    <mergeCell ref="B59:K59"/>
    <mergeCell ref="B24:K24"/>
    <mergeCell ref="B29:K29"/>
    <mergeCell ref="B34:K34"/>
    <mergeCell ref="B38:K38"/>
    <mergeCell ref="B56:D56"/>
    <mergeCell ref="B57:D57"/>
    <mergeCell ref="E36:H36"/>
    <mergeCell ref="B46:K46"/>
    <mergeCell ref="B47:K47"/>
    <mergeCell ref="B48:K48"/>
    <mergeCell ref="B42:K42"/>
    <mergeCell ref="E56:H56"/>
    <mergeCell ref="B50:K50"/>
    <mergeCell ref="B53:K53"/>
  </mergeCells>
  <phoneticPr fontId="2" type="noConversion"/>
  <pageMargins left="0.25" right="0.25" top="0.21" bottom="0.36" header="0.22" footer="0.36"/>
  <pageSetup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2"/>
    <pageSetUpPr fitToPage="1"/>
  </sheetPr>
  <dimension ref="A1:K75"/>
  <sheetViews>
    <sheetView tabSelected="1" workbookViewId="0">
      <selection activeCell="D17" sqref="D17"/>
    </sheetView>
  </sheetViews>
  <sheetFormatPr defaultColWidth="8.85546875" defaultRowHeight="12.75" x14ac:dyDescent="0.2"/>
  <cols>
    <col min="1" max="1" width="8.85546875" style="2"/>
    <col min="2" max="4" width="9.42578125" style="2" customWidth="1"/>
    <col min="5" max="5" width="9.28515625" style="2" customWidth="1"/>
    <col min="6" max="6" width="9.42578125" style="2" customWidth="1"/>
    <col min="7" max="7" width="14.5703125" style="2" customWidth="1"/>
    <col min="8" max="8" width="9.42578125" style="106" customWidth="1"/>
    <col min="9" max="10" width="9.42578125" style="2" customWidth="1"/>
    <col min="11" max="11" width="20.28515625" style="2" customWidth="1"/>
    <col min="12" max="13" width="9.28515625" style="2" customWidth="1"/>
    <col min="14" max="16384" width="8.85546875" style="2"/>
  </cols>
  <sheetData>
    <row r="1" spans="1:11" ht="24.6" customHeight="1" x14ac:dyDescent="0.2">
      <c r="A1" s="1"/>
      <c r="B1" s="90" t="s">
        <v>56</v>
      </c>
      <c r="C1" s="91"/>
      <c r="D1" s="91"/>
      <c r="E1" s="91"/>
      <c r="F1" s="91"/>
      <c r="G1" s="91"/>
      <c r="H1" s="102"/>
      <c r="I1" s="91"/>
      <c r="J1" s="91"/>
      <c r="K1" s="49"/>
    </row>
    <row r="2" spans="1:11" ht="13.15" customHeight="1" x14ac:dyDescent="0.2">
      <c r="A2" s="3"/>
      <c r="B2" s="92"/>
      <c r="C2" s="93"/>
      <c r="D2" s="93"/>
      <c r="E2" s="93"/>
      <c r="F2" s="93"/>
      <c r="G2" s="93"/>
      <c r="H2" s="103"/>
      <c r="I2" s="93"/>
      <c r="J2" s="93"/>
      <c r="K2" s="50"/>
    </row>
    <row r="3" spans="1:11" x14ac:dyDescent="0.2">
      <c r="A3" s="4" t="s">
        <v>45</v>
      </c>
      <c r="B3" s="94" t="s">
        <v>169</v>
      </c>
      <c r="C3" s="95"/>
      <c r="D3" s="95"/>
      <c r="E3" s="95"/>
      <c r="F3" s="95"/>
      <c r="G3" s="95"/>
      <c r="H3" s="28"/>
      <c r="I3" s="95"/>
      <c r="J3" s="95"/>
      <c r="K3" s="96"/>
    </row>
    <row r="4" spans="1:11" x14ac:dyDescent="0.2">
      <c r="A4" s="3"/>
      <c r="B4" s="97" t="s">
        <v>150</v>
      </c>
      <c r="C4" s="98"/>
      <c r="D4" s="98"/>
      <c r="E4" s="98"/>
      <c r="F4" s="98"/>
      <c r="G4" s="99"/>
      <c r="H4" s="104" t="s">
        <v>87</v>
      </c>
      <c r="I4" s="98"/>
      <c r="J4" s="98"/>
      <c r="K4" s="100"/>
    </row>
    <row r="5" spans="1:11" x14ac:dyDescent="0.2">
      <c r="A5" s="3"/>
      <c r="B5" s="40" t="s">
        <v>127</v>
      </c>
      <c r="C5" s="88" t="s">
        <v>161</v>
      </c>
      <c r="D5" s="88"/>
      <c r="E5" s="38"/>
      <c r="F5" s="88"/>
      <c r="G5" s="101"/>
      <c r="H5" s="89" t="s">
        <v>91</v>
      </c>
      <c r="I5" s="88"/>
      <c r="J5" s="38" t="s">
        <v>162</v>
      </c>
      <c r="K5" s="5"/>
    </row>
    <row r="6" spans="1:11" x14ac:dyDescent="0.2">
      <c r="A6" s="3"/>
      <c r="B6" s="40" t="s">
        <v>88</v>
      </c>
      <c r="C6" s="73" t="s">
        <v>170</v>
      </c>
      <c r="D6" s="73"/>
      <c r="E6" s="82" t="s">
        <v>167</v>
      </c>
      <c r="F6" s="143" t="s">
        <v>172</v>
      </c>
      <c r="G6" s="143"/>
      <c r="H6" s="89" t="s">
        <v>163</v>
      </c>
      <c r="I6" s="88"/>
      <c r="J6" s="38" t="s">
        <v>164</v>
      </c>
      <c r="K6" s="5"/>
    </row>
    <row r="7" spans="1:11" x14ac:dyDescent="0.2">
      <c r="A7" s="3"/>
      <c r="B7" s="41" t="s">
        <v>93</v>
      </c>
      <c r="C7" s="143" t="s">
        <v>171</v>
      </c>
      <c r="D7" s="143"/>
      <c r="E7" s="41" t="s">
        <v>92</v>
      </c>
      <c r="F7" s="143" t="s">
        <v>166</v>
      </c>
      <c r="G7" s="143"/>
      <c r="H7" s="139"/>
      <c r="I7" s="140"/>
      <c r="J7" s="38"/>
      <c r="K7" s="5"/>
    </row>
    <row r="8" spans="1:11" x14ac:dyDescent="0.2">
      <c r="A8" s="4"/>
      <c r="B8" s="40" t="s">
        <v>89</v>
      </c>
      <c r="C8" s="73" t="s">
        <v>165</v>
      </c>
      <c r="D8" s="73"/>
      <c r="E8" s="82"/>
      <c r="F8" s="143"/>
      <c r="G8" s="143"/>
      <c r="H8" s="139"/>
      <c r="I8" s="140"/>
      <c r="J8" s="38"/>
      <c r="K8" s="5"/>
    </row>
    <row r="9" spans="1:11" x14ac:dyDescent="0.2">
      <c r="A9" s="3"/>
      <c r="B9" s="40" t="s">
        <v>89</v>
      </c>
      <c r="C9" s="143" t="s">
        <v>90</v>
      </c>
      <c r="D9" s="143"/>
      <c r="E9" s="41"/>
      <c r="F9" s="143"/>
      <c r="G9" s="143"/>
      <c r="H9" s="139"/>
      <c r="I9" s="140"/>
      <c r="J9" s="38"/>
      <c r="K9" s="5"/>
    </row>
    <row r="10" spans="1:11" x14ac:dyDescent="0.2">
      <c r="A10" s="4"/>
      <c r="B10" s="81"/>
      <c r="C10" s="143"/>
      <c r="D10" s="143"/>
      <c r="E10" s="38"/>
      <c r="F10" s="38"/>
      <c r="G10" s="38"/>
      <c r="H10" s="144"/>
      <c r="I10" s="145"/>
      <c r="J10" s="38"/>
      <c r="K10" s="5"/>
    </row>
    <row r="11" spans="1:11" x14ac:dyDescent="0.2">
      <c r="A11" s="3"/>
      <c r="B11" s="39"/>
      <c r="C11" s="38"/>
      <c r="D11" s="38"/>
      <c r="E11" s="38"/>
      <c r="F11" s="38"/>
      <c r="G11" s="38"/>
      <c r="H11" s="105"/>
      <c r="I11" s="38"/>
      <c r="J11" s="38"/>
      <c r="K11" s="5"/>
    </row>
    <row r="12" spans="1:11" x14ac:dyDescent="0.2">
      <c r="A12" s="4" t="s">
        <v>32</v>
      </c>
      <c r="B12" s="27" t="s">
        <v>57</v>
      </c>
      <c r="C12" s="38"/>
      <c r="D12" s="38"/>
      <c r="E12" s="28"/>
      <c r="F12" s="28"/>
      <c r="G12" s="28"/>
      <c r="H12" s="28"/>
      <c r="I12" s="28"/>
      <c r="J12" s="28"/>
      <c r="K12" s="29"/>
    </row>
    <row r="13" spans="1:11" x14ac:dyDescent="0.2">
      <c r="A13" s="3"/>
      <c r="B13" s="68" t="s">
        <v>98</v>
      </c>
      <c r="C13" s="28"/>
      <c r="D13" s="28"/>
      <c r="E13" s="35"/>
      <c r="F13" s="35"/>
      <c r="G13" s="35"/>
      <c r="H13" s="35"/>
      <c r="I13" s="35"/>
      <c r="J13" s="35"/>
      <c r="K13" s="36"/>
    </row>
    <row r="14" spans="1:11" x14ac:dyDescent="0.2">
      <c r="A14" s="3"/>
      <c r="B14" s="68" t="s">
        <v>58</v>
      </c>
      <c r="C14" s="35"/>
      <c r="D14" s="35"/>
      <c r="E14" s="35"/>
      <c r="F14" s="35"/>
      <c r="G14" s="35"/>
      <c r="H14" s="35"/>
      <c r="I14" s="35"/>
      <c r="J14" s="35"/>
      <c r="K14" s="36"/>
    </row>
    <row r="15" spans="1:11" x14ac:dyDescent="0.2">
      <c r="A15" s="4"/>
      <c r="B15" s="68" t="s">
        <v>59</v>
      </c>
      <c r="C15" s="35"/>
      <c r="D15" s="35"/>
      <c r="E15" s="35"/>
      <c r="F15" s="35"/>
      <c r="G15" s="35"/>
      <c r="H15" s="35"/>
      <c r="I15" s="35"/>
      <c r="J15" s="35"/>
      <c r="K15" s="36"/>
    </row>
    <row r="16" spans="1:11" x14ac:dyDescent="0.2">
      <c r="A16" s="4"/>
      <c r="B16" s="65"/>
      <c r="C16" s="35"/>
      <c r="D16" s="35"/>
      <c r="E16" s="66"/>
      <c r="F16" s="66"/>
      <c r="G16" s="66"/>
      <c r="H16" s="66"/>
      <c r="I16" s="66"/>
      <c r="J16" s="66"/>
      <c r="K16" s="67"/>
    </row>
    <row r="17" spans="1:11" x14ac:dyDescent="0.2">
      <c r="A17" s="4" t="s">
        <v>32</v>
      </c>
      <c r="B17" s="45" t="s">
        <v>103</v>
      </c>
      <c r="C17" s="66"/>
      <c r="D17" s="66"/>
      <c r="E17" s="33"/>
      <c r="F17" s="33"/>
      <c r="G17" s="33"/>
      <c r="H17" s="30"/>
      <c r="I17" s="33"/>
      <c r="J17" s="33"/>
      <c r="K17" s="34"/>
    </row>
    <row r="18" spans="1:11" x14ac:dyDescent="0.2">
      <c r="A18" s="3"/>
      <c r="B18" s="68" t="s">
        <v>104</v>
      </c>
      <c r="C18" s="33"/>
      <c r="D18" s="33"/>
      <c r="E18" s="35"/>
      <c r="F18" s="35"/>
      <c r="G18" s="35"/>
      <c r="H18" s="35"/>
      <c r="I18" s="35"/>
      <c r="J18" s="35"/>
      <c r="K18" s="36"/>
    </row>
    <row r="19" spans="1:11" x14ac:dyDescent="0.2">
      <c r="A19" s="3"/>
      <c r="B19" s="68" t="s">
        <v>105</v>
      </c>
      <c r="C19" s="35"/>
      <c r="D19" s="35"/>
      <c r="E19" s="35"/>
      <c r="F19" s="35"/>
      <c r="G19" s="35"/>
      <c r="H19" s="35"/>
      <c r="I19" s="35"/>
      <c r="J19" s="35"/>
      <c r="K19" s="36"/>
    </row>
    <row r="20" spans="1:11" x14ac:dyDescent="0.2">
      <c r="A20" s="3"/>
      <c r="B20" s="68" t="s">
        <v>126</v>
      </c>
      <c r="C20" s="35"/>
      <c r="D20" s="35"/>
      <c r="E20" s="35"/>
      <c r="F20" s="35"/>
      <c r="G20" s="35"/>
      <c r="H20" s="35"/>
      <c r="I20" s="35"/>
      <c r="J20" s="35"/>
      <c r="K20" s="36"/>
    </row>
    <row r="21" spans="1:11" x14ac:dyDescent="0.2">
      <c r="A21" s="4"/>
      <c r="B21" s="68"/>
      <c r="C21" s="35"/>
      <c r="D21" s="35"/>
      <c r="E21" s="35"/>
      <c r="F21" s="35"/>
      <c r="G21" s="35"/>
      <c r="H21" s="35"/>
      <c r="I21" s="35"/>
      <c r="J21" s="35"/>
      <c r="K21" s="36"/>
    </row>
    <row r="22" spans="1:11" x14ac:dyDescent="0.2">
      <c r="A22" s="3"/>
      <c r="B22" s="69" t="s">
        <v>115</v>
      </c>
      <c r="C22" s="35"/>
      <c r="D22" s="35"/>
      <c r="E22" s="70"/>
      <c r="F22" s="70"/>
      <c r="G22" s="70"/>
      <c r="H22" s="70"/>
      <c r="I22" s="70"/>
      <c r="J22" s="70"/>
      <c r="K22" s="71"/>
    </row>
    <row r="23" spans="1:11" ht="13.15" customHeight="1" x14ac:dyDescent="0.2">
      <c r="A23" s="3"/>
      <c r="B23" s="52" t="s">
        <v>154</v>
      </c>
      <c r="C23" s="70"/>
      <c r="D23" s="70"/>
      <c r="E23" s="72"/>
      <c r="F23" s="72"/>
      <c r="G23" s="141" t="s">
        <v>153</v>
      </c>
      <c r="H23" s="141"/>
      <c r="I23" s="141"/>
      <c r="J23" s="141"/>
      <c r="K23" s="142"/>
    </row>
    <row r="24" spans="1:11" ht="13.15" customHeight="1" x14ac:dyDescent="0.2">
      <c r="A24" s="3"/>
      <c r="B24" s="68" t="s">
        <v>116</v>
      </c>
      <c r="C24" s="72"/>
      <c r="D24" s="72"/>
      <c r="E24" s="35"/>
      <c r="F24" s="35"/>
      <c r="G24" s="35"/>
      <c r="H24" s="35"/>
      <c r="I24" s="35"/>
      <c r="J24" s="35"/>
      <c r="K24" s="36"/>
    </row>
    <row r="25" spans="1:11" x14ac:dyDescent="0.2">
      <c r="A25" s="4"/>
      <c r="B25" s="68" t="s">
        <v>124</v>
      </c>
      <c r="C25" s="35"/>
      <c r="D25" s="35"/>
      <c r="E25" s="35"/>
      <c r="F25" s="35"/>
      <c r="G25" s="35"/>
      <c r="H25" s="35"/>
      <c r="I25" s="35"/>
      <c r="J25" s="35"/>
      <c r="K25" s="36"/>
    </row>
    <row r="26" spans="1:11" x14ac:dyDescent="0.2">
      <c r="A26" s="4"/>
      <c r="B26" s="68" t="s">
        <v>125</v>
      </c>
      <c r="C26" s="35"/>
      <c r="D26" s="35"/>
      <c r="E26" s="35"/>
      <c r="F26" s="35"/>
      <c r="G26" s="35"/>
      <c r="H26" s="35"/>
      <c r="I26" s="35"/>
      <c r="J26" s="35"/>
      <c r="K26" s="36"/>
    </row>
    <row r="27" spans="1:11" x14ac:dyDescent="0.2">
      <c r="A27" s="4"/>
      <c r="B27" s="68" t="s">
        <v>155</v>
      </c>
      <c r="C27" s="35"/>
      <c r="D27" s="35"/>
      <c r="E27" s="35"/>
      <c r="F27" s="35"/>
      <c r="G27" s="35"/>
      <c r="H27" s="35"/>
      <c r="I27" s="35"/>
      <c r="J27" s="35"/>
      <c r="K27" s="36"/>
    </row>
    <row r="28" spans="1:11" x14ac:dyDescent="0.2">
      <c r="A28" s="4"/>
      <c r="B28" s="68" t="s">
        <v>117</v>
      </c>
      <c r="C28" s="35"/>
      <c r="D28" s="35"/>
      <c r="E28" s="35"/>
      <c r="F28" s="35"/>
      <c r="G28" s="35"/>
      <c r="H28" s="35"/>
      <c r="I28" s="35"/>
      <c r="J28" s="35"/>
      <c r="K28" s="36"/>
    </row>
    <row r="29" spans="1:11" x14ac:dyDescent="0.2">
      <c r="A29" s="3"/>
      <c r="B29" s="68" t="s">
        <v>118</v>
      </c>
      <c r="C29" s="35"/>
      <c r="D29" s="35"/>
      <c r="E29" s="35"/>
      <c r="F29" s="35"/>
      <c r="G29" s="35"/>
      <c r="H29" s="35"/>
      <c r="I29" s="35"/>
      <c r="J29" s="35"/>
      <c r="K29" s="36"/>
    </row>
    <row r="30" spans="1:11" x14ac:dyDescent="0.2">
      <c r="A30" s="3"/>
      <c r="B30" s="68" t="s">
        <v>119</v>
      </c>
      <c r="C30" s="35"/>
      <c r="D30" s="35"/>
      <c r="E30" s="35"/>
      <c r="F30" s="35"/>
      <c r="G30" s="35"/>
      <c r="H30" s="35"/>
      <c r="I30" s="35"/>
      <c r="J30" s="35"/>
      <c r="K30" s="36"/>
    </row>
    <row r="31" spans="1:11" x14ac:dyDescent="0.2">
      <c r="A31" s="4"/>
      <c r="B31" s="68" t="s">
        <v>120</v>
      </c>
      <c r="C31" s="35"/>
      <c r="D31" s="35"/>
      <c r="E31" s="35"/>
      <c r="F31" s="35"/>
      <c r="G31" s="35"/>
      <c r="H31" s="35"/>
      <c r="I31" s="35"/>
      <c r="J31" s="35"/>
      <c r="K31" s="36"/>
    </row>
    <row r="32" spans="1:11" x14ac:dyDescent="0.2">
      <c r="A32" s="4"/>
      <c r="B32" s="68" t="s">
        <v>121</v>
      </c>
      <c r="C32" s="35"/>
      <c r="D32" s="35"/>
      <c r="E32" s="35"/>
      <c r="F32" s="35"/>
      <c r="G32" s="35"/>
      <c r="H32" s="35"/>
      <c r="I32" s="35"/>
      <c r="J32" s="35"/>
      <c r="K32" s="36"/>
    </row>
    <row r="33" spans="1:11" x14ac:dyDescent="0.2">
      <c r="A33" s="4"/>
      <c r="B33" s="68" t="s">
        <v>122</v>
      </c>
      <c r="C33" s="35"/>
      <c r="D33" s="35"/>
      <c r="E33" s="35"/>
      <c r="F33" s="35"/>
      <c r="G33" s="35"/>
      <c r="H33" s="35"/>
      <c r="I33" s="35"/>
      <c r="J33" s="35"/>
      <c r="K33" s="36"/>
    </row>
    <row r="34" spans="1:11" x14ac:dyDescent="0.2">
      <c r="A34" s="4"/>
      <c r="B34" s="68" t="s">
        <v>123</v>
      </c>
      <c r="C34" s="35"/>
      <c r="D34" s="35"/>
      <c r="E34" s="35"/>
      <c r="F34" s="35"/>
      <c r="G34" s="35"/>
      <c r="H34" s="35"/>
      <c r="I34" s="35"/>
      <c r="J34" s="35"/>
      <c r="K34" s="36"/>
    </row>
    <row r="35" spans="1:11" x14ac:dyDescent="0.2">
      <c r="A35" s="4"/>
      <c r="B35" s="69" t="s">
        <v>106</v>
      </c>
      <c r="C35" s="35"/>
      <c r="D35" s="35"/>
      <c r="E35" s="70"/>
      <c r="F35" s="70"/>
      <c r="G35" s="70"/>
      <c r="H35" s="70"/>
      <c r="I35" s="70"/>
      <c r="J35" s="70"/>
      <c r="K35" s="71"/>
    </row>
    <row r="36" spans="1:11" x14ac:dyDescent="0.2">
      <c r="A36" s="3"/>
      <c r="B36" s="52" t="s">
        <v>152</v>
      </c>
      <c r="C36" s="70"/>
      <c r="D36" s="70"/>
      <c r="E36" s="72"/>
      <c r="F36" s="72"/>
      <c r="G36" s="72"/>
      <c r="H36" s="72"/>
      <c r="I36" s="72"/>
      <c r="J36" s="72"/>
      <c r="K36" s="80"/>
    </row>
    <row r="37" spans="1:11" x14ac:dyDescent="0.2">
      <c r="A37" s="3"/>
      <c r="B37" s="52" t="s">
        <v>110</v>
      </c>
      <c r="C37" s="72"/>
      <c r="D37" s="72"/>
      <c r="E37" s="35"/>
      <c r="F37" s="35"/>
      <c r="G37" s="35"/>
      <c r="H37" s="35"/>
      <c r="I37" s="35"/>
      <c r="J37" s="35"/>
      <c r="K37" s="36"/>
    </row>
    <row r="38" spans="1:11" x14ac:dyDescent="0.2">
      <c r="A38" s="3"/>
      <c r="B38" s="69" t="s">
        <v>107</v>
      </c>
      <c r="C38" s="35"/>
      <c r="D38" s="35"/>
      <c r="E38" s="70"/>
      <c r="F38" s="70"/>
      <c r="G38" s="70"/>
      <c r="H38" s="70"/>
      <c r="I38" s="70"/>
      <c r="J38" s="70"/>
      <c r="K38" s="71"/>
    </row>
    <row r="39" spans="1:11" x14ac:dyDescent="0.2">
      <c r="A39" s="4"/>
      <c r="B39" s="52" t="s">
        <v>111</v>
      </c>
      <c r="C39" s="70"/>
      <c r="D39" s="70"/>
      <c r="E39" s="35"/>
      <c r="F39" s="35"/>
      <c r="G39" s="35"/>
      <c r="H39" s="35"/>
      <c r="I39" s="35"/>
      <c r="J39" s="35"/>
      <c r="K39" s="36"/>
    </row>
    <row r="40" spans="1:11" x14ac:dyDescent="0.2">
      <c r="A40" s="3"/>
      <c r="B40" s="52" t="s">
        <v>112</v>
      </c>
      <c r="C40" s="35"/>
      <c r="D40" s="35"/>
      <c r="E40" s="35"/>
      <c r="F40" s="35"/>
      <c r="G40" s="35"/>
      <c r="H40" s="35"/>
      <c r="I40" s="35"/>
      <c r="J40" s="35"/>
      <c r="K40" s="36"/>
    </row>
    <row r="41" spans="1:11" x14ac:dyDescent="0.2">
      <c r="A41" s="3"/>
      <c r="B41" s="69" t="s">
        <v>108</v>
      </c>
      <c r="C41" s="35"/>
      <c r="D41" s="35"/>
      <c r="E41" s="70"/>
      <c r="F41" s="70"/>
      <c r="G41" s="70"/>
      <c r="H41" s="70"/>
      <c r="I41" s="70"/>
      <c r="J41" s="70"/>
      <c r="K41" s="71"/>
    </row>
    <row r="42" spans="1:11" x14ac:dyDescent="0.2">
      <c r="A42" s="4"/>
      <c r="B42" s="52" t="s">
        <v>113</v>
      </c>
      <c r="C42" s="70"/>
      <c r="D42" s="70"/>
      <c r="E42" s="35"/>
      <c r="F42" s="35"/>
      <c r="G42" s="35"/>
      <c r="H42" s="35"/>
      <c r="I42" s="35"/>
      <c r="J42" s="35"/>
      <c r="K42" s="36"/>
    </row>
    <row r="43" spans="1:11" x14ac:dyDescent="0.2">
      <c r="A43" s="3"/>
      <c r="B43" s="69" t="s">
        <v>109</v>
      </c>
      <c r="C43" s="35"/>
      <c r="D43" s="35"/>
      <c r="E43" s="70"/>
      <c r="F43" s="70"/>
      <c r="G43" s="70"/>
      <c r="H43" s="70"/>
      <c r="I43" s="70"/>
      <c r="J43" s="70"/>
      <c r="K43" s="71"/>
    </row>
    <row r="44" spans="1:11" x14ac:dyDescent="0.2">
      <c r="A44" s="3"/>
      <c r="B44" s="52" t="s">
        <v>114</v>
      </c>
      <c r="C44" s="70"/>
      <c r="D44" s="70"/>
      <c r="E44" s="35"/>
      <c r="F44" s="35"/>
      <c r="G44" s="35"/>
      <c r="H44" s="35"/>
      <c r="I44" s="35"/>
      <c r="J44" s="35"/>
      <c r="K44" s="36"/>
    </row>
    <row r="45" spans="1:11" x14ac:dyDescent="0.2">
      <c r="A45" s="3"/>
      <c r="B45" s="52"/>
      <c r="C45" s="70" t="s">
        <v>158</v>
      </c>
      <c r="D45" s="70"/>
      <c r="E45" s="35"/>
      <c r="F45" s="35"/>
      <c r="G45" s="35"/>
      <c r="H45" s="35"/>
      <c r="I45" s="35"/>
      <c r="J45" s="35"/>
      <c r="K45" s="36"/>
    </row>
    <row r="46" spans="1:11" x14ac:dyDescent="0.2">
      <c r="A46" s="3"/>
      <c r="B46" s="107"/>
      <c r="C46" s="70"/>
      <c r="D46" s="70"/>
      <c r="E46" s="35"/>
      <c r="F46" s="35"/>
      <c r="G46" s="35"/>
      <c r="H46" s="35"/>
      <c r="I46" s="35"/>
      <c r="J46" s="35"/>
      <c r="K46" s="36"/>
    </row>
    <row r="47" spans="1:11" ht="14.25" x14ac:dyDescent="0.2">
      <c r="A47" s="3"/>
      <c r="B47" s="86"/>
      <c r="C47" s="87" t="s">
        <v>157</v>
      </c>
      <c r="D47" s="35"/>
      <c r="E47" s="66"/>
      <c r="F47" s="66"/>
      <c r="G47" s="66"/>
      <c r="H47" s="66"/>
      <c r="I47" s="66"/>
      <c r="J47" s="66"/>
      <c r="K47" s="67"/>
    </row>
    <row r="48" spans="1:11" x14ac:dyDescent="0.2">
      <c r="A48" s="4"/>
      <c r="B48" s="86"/>
      <c r="C48" s="66"/>
      <c r="D48" s="66"/>
      <c r="E48" s="44"/>
      <c r="F48" s="30"/>
      <c r="G48" s="30"/>
      <c r="H48" s="30"/>
      <c r="I48" s="30"/>
      <c r="J48" s="30"/>
      <c r="K48" s="31"/>
    </row>
    <row r="49" spans="1:11" ht="15" x14ac:dyDescent="0.2">
      <c r="A49" s="4"/>
      <c r="B49" s="83" t="s">
        <v>156</v>
      </c>
      <c r="C49" s="42"/>
      <c r="D49" s="43"/>
      <c r="E49" s="44"/>
      <c r="F49" s="30"/>
      <c r="G49" s="30"/>
      <c r="H49" s="30"/>
      <c r="I49" s="30"/>
      <c r="J49" s="30"/>
      <c r="K49" s="31"/>
    </row>
    <row r="50" spans="1:11" ht="15" x14ac:dyDescent="0.2">
      <c r="A50" s="3"/>
      <c r="B50" s="83" t="s">
        <v>168</v>
      </c>
      <c r="C50" s="44"/>
      <c r="D50" s="44"/>
      <c r="E50" s="44"/>
      <c r="F50" s="30"/>
      <c r="G50" s="30"/>
      <c r="H50" s="30"/>
      <c r="I50" s="30"/>
      <c r="J50" s="30"/>
      <c r="K50" s="31"/>
    </row>
    <row r="51" spans="1:11" x14ac:dyDescent="0.15">
      <c r="A51" s="3"/>
      <c r="B51" s="85"/>
      <c r="C51" s="42"/>
      <c r="D51" s="43"/>
      <c r="E51" s="44"/>
      <c r="F51" s="30"/>
      <c r="G51" s="30"/>
      <c r="H51" s="30"/>
      <c r="I51" s="30"/>
      <c r="J51" s="30"/>
      <c r="K51" s="31"/>
    </row>
    <row r="52" spans="1:11" x14ac:dyDescent="0.2">
      <c r="A52" s="3"/>
      <c r="B52" s="32"/>
      <c r="C52" s="42"/>
      <c r="D52" s="43"/>
      <c r="E52" s="44"/>
      <c r="F52" s="30"/>
      <c r="G52" s="30"/>
      <c r="H52" s="30"/>
      <c r="I52" s="30"/>
      <c r="J52" s="30"/>
      <c r="K52" s="31"/>
    </row>
    <row r="53" spans="1:11" x14ac:dyDescent="0.2">
      <c r="A53" s="4"/>
      <c r="B53" s="32"/>
      <c r="C53" s="42"/>
      <c r="D53" s="43"/>
      <c r="E53" s="44"/>
      <c r="F53" s="30"/>
      <c r="G53" s="30"/>
      <c r="H53" s="30"/>
      <c r="I53" s="30"/>
      <c r="J53" s="30"/>
      <c r="K53" s="31"/>
    </row>
    <row r="54" spans="1:11" x14ac:dyDescent="0.2">
      <c r="A54" s="3"/>
      <c r="B54" s="32"/>
      <c r="C54" s="84"/>
      <c r="D54" s="43"/>
      <c r="E54" s="44"/>
      <c r="F54" s="30"/>
      <c r="G54" s="30"/>
      <c r="H54" s="30"/>
      <c r="I54" s="30"/>
      <c r="J54" s="30"/>
      <c r="K54" s="31"/>
    </row>
    <row r="55" spans="1:11" x14ac:dyDescent="0.2">
      <c r="A55" s="4"/>
      <c r="B55" s="32"/>
      <c r="C55" s="42"/>
      <c r="D55" s="43"/>
      <c r="E55" s="44"/>
      <c r="F55" s="30"/>
      <c r="G55" s="30"/>
      <c r="H55" s="30"/>
      <c r="I55" s="30"/>
      <c r="J55" s="30"/>
      <c r="K55" s="31"/>
    </row>
    <row r="56" spans="1:11" x14ac:dyDescent="0.2">
      <c r="A56" s="3"/>
      <c r="B56" s="32"/>
      <c r="C56" s="42"/>
      <c r="D56" s="43"/>
      <c r="E56" s="44"/>
      <c r="F56" s="30"/>
      <c r="G56" s="30"/>
      <c r="H56" s="30"/>
      <c r="I56" s="30"/>
      <c r="J56" s="30"/>
      <c r="K56" s="31"/>
    </row>
    <row r="57" spans="1:11" x14ac:dyDescent="0.2">
      <c r="A57" s="3"/>
      <c r="B57" s="32"/>
      <c r="C57" s="42"/>
      <c r="D57" s="43"/>
      <c r="E57" s="44"/>
      <c r="F57" s="30"/>
      <c r="G57" s="30"/>
      <c r="H57" s="30"/>
      <c r="I57" s="30"/>
      <c r="J57" s="30"/>
      <c r="K57" s="31"/>
    </row>
    <row r="58" spans="1:11" x14ac:dyDescent="0.2">
      <c r="A58" s="4"/>
      <c r="B58" s="32"/>
      <c r="C58" s="42"/>
      <c r="D58" s="43"/>
      <c r="E58" s="44"/>
      <c r="F58" s="30"/>
      <c r="G58" s="30"/>
      <c r="H58" s="30"/>
      <c r="I58" s="30"/>
      <c r="J58" s="30"/>
      <c r="K58" s="31"/>
    </row>
    <row r="59" spans="1:11" x14ac:dyDescent="0.2">
      <c r="A59" s="4"/>
      <c r="B59" s="32"/>
      <c r="C59" s="42"/>
      <c r="D59" s="43"/>
      <c r="E59" s="44"/>
      <c r="F59" s="30"/>
      <c r="G59" s="30"/>
      <c r="H59" s="30"/>
      <c r="I59" s="30"/>
      <c r="J59" s="30"/>
      <c r="K59" s="31"/>
    </row>
    <row r="60" spans="1:11" x14ac:dyDescent="0.2">
      <c r="A60" s="3"/>
      <c r="B60" s="65"/>
      <c r="C60" s="42"/>
      <c r="D60" s="43"/>
      <c r="E60" s="66"/>
      <c r="F60" s="66"/>
      <c r="G60" s="66"/>
      <c r="H60" s="66"/>
      <c r="I60" s="66"/>
      <c r="J60" s="66"/>
      <c r="K60" s="67"/>
    </row>
    <row r="61" spans="1:11" x14ac:dyDescent="0.2">
      <c r="A61" s="6"/>
      <c r="B61" s="74"/>
      <c r="C61" s="75"/>
      <c r="D61" s="75"/>
      <c r="E61" s="75"/>
      <c r="F61" s="75"/>
      <c r="G61" s="75"/>
      <c r="H61" s="75"/>
      <c r="I61" s="75"/>
      <c r="J61" s="75"/>
      <c r="K61" s="76"/>
    </row>
    <row r="62" spans="1:11" ht="13.5" thickBot="1" x14ac:dyDescent="0.25">
      <c r="A62" s="7"/>
      <c r="B62" s="77"/>
      <c r="C62" s="78"/>
      <c r="D62" s="78"/>
      <c r="E62" s="78"/>
      <c r="F62" s="78"/>
      <c r="G62" s="78"/>
      <c r="H62" s="78"/>
      <c r="I62" s="78"/>
      <c r="J62" s="78"/>
      <c r="K62" s="79"/>
    </row>
    <row r="65" spans="2:2" ht="15.75" x14ac:dyDescent="0.25">
      <c r="B65" s="53"/>
    </row>
    <row r="66" spans="2:2" ht="15.75" x14ac:dyDescent="0.25">
      <c r="B66" s="54"/>
    </row>
    <row r="67" spans="2:2" ht="15.75" x14ac:dyDescent="0.25">
      <c r="B67" s="54"/>
    </row>
    <row r="68" spans="2:2" ht="15.75" x14ac:dyDescent="0.25">
      <c r="B68" s="54"/>
    </row>
    <row r="69" spans="2:2" ht="15.75" x14ac:dyDescent="0.25">
      <c r="B69" s="54"/>
    </row>
    <row r="70" spans="2:2" ht="15.75" x14ac:dyDescent="0.25">
      <c r="B70" s="54"/>
    </row>
    <row r="71" spans="2:2" ht="15.75" x14ac:dyDescent="0.25">
      <c r="B71" s="54"/>
    </row>
    <row r="72" spans="2:2" ht="15.75" x14ac:dyDescent="0.25">
      <c r="B72" s="54"/>
    </row>
    <row r="73" spans="2:2" x14ac:dyDescent="0.2">
      <c r="B73"/>
    </row>
    <row r="75" spans="2:2" ht="15.75" x14ac:dyDescent="0.25">
      <c r="B75" s="51"/>
    </row>
  </sheetData>
  <mergeCells count="12">
    <mergeCell ref="F6:G6"/>
    <mergeCell ref="H8:I8"/>
    <mergeCell ref="H9:I9"/>
    <mergeCell ref="G23:K23"/>
    <mergeCell ref="C10:D10"/>
    <mergeCell ref="F7:G7"/>
    <mergeCell ref="H10:I10"/>
    <mergeCell ref="F8:G8"/>
    <mergeCell ref="F9:G9"/>
    <mergeCell ref="C7:D7"/>
    <mergeCell ref="C9:D9"/>
    <mergeCell ref="H7:I7"/>
  </mergeCells>
  <phoneticPr fontId="2" type="noConversion"/>
  <pageMargins left="0.25" right="0.25" top="0.21" bottom="0.36" header="0.22" footer="0.36"/>
  <pageSetup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indexed="57"/>
    <pageSetUpPr fitToPage="1"/>
  </sheetPr>
  <dimension ref="A1:AF299"/>
  <sheetViews>
    <sheetView workbookViewId="0"/>
  </sheetViews>
  <sheetFormatPr defaultColWidth="8.85546875" defaultRowHeight="12.75" x14ac:dyDescent="0.2"/>
  <cols>
    <col min="1" max="1" width="8.85546875" style="2"/>
    <col min="2" max="11" width="9.42578125" style="2" customWidth="1"/>
    <col min="12" max="13" width="4.7109375" style="59" bestFit="1" customWidth="1"/>
    <col min="14" max="14" width="21.85546875" style="60" bestFit="1" customWidth="1"/>
    <col min="15" max="15" width="9.85546875" style="59" bestFit="1" customWidth="1"/>
    <col min="16" max="16" width="8.85546875" style="59" bestFit="1" customWidth="1"/>
    <col min="17" max="17" width="19.42578125" style="60" bestFit="1" customWidth="1"/>
    <col min="18" max="18" width="19.5703125" style="60" bestFit="1" customWidth="1"/>
    <col min="19" max="19" width="14.5703125" style="60" bestFit="1" customWidth="1"/>
    <col min="20" max="31" width="8.85546875" style="60"/>
    <col min="32" max="32" width="8.85546875" style="22"/>
    <col min="33" max="16384" width="8.85546875" style="2"/>
  </cols>
  <sheetData>
    <row r="1" spans="1:19" ht="24.6" customHeight="1" x14ac:dyDescent="0.2">
      <c r="A1" s="1"/>
      <c r="B1" s="137" t="s">
        <v>149</v>
      </c>
      <c r="C1" s="135"/>
      <c r="D1" s="135"/>
      <c r="E1" s="135"/>
      <c r="F1" s="135"/>
      <c r="G1" s="135"/>
      <c r="H1" s="135"/>
      <c r="I1" s="135"/>
      <c r="J1" s="135"/>
      <c r="K1" s="162"/>
      <c r="L1" s="58"/>
    </row>
    <row r="2" spans="1:19" ht="13.15" customHeight="1" x14ac:dyDescent="0.2">
      <c r="A2" s="3"/>
      <c r="B2" s="138"/>
      <c r="C2" s="136"/>
      <c r="D2" s="136"/>
      <c r="E2" s="136"/>
      <c r="F2" s="166"/>
      <c r="G2" s="166"/>
      <c r="H2" s="136"/>
      <c r="I2" s="166"/>
      <c r="J2" s="166"/>
      <c r="K2" s="163"/>
    </row>
    <row r="3" spans="1:19" x14ac:dyDescent="0.2">
      <c r="A3" s="4"/>
      <c r="B3" s="16" t="s">
        <v>2</v>
      </c>
      <c r="C3" s="164"/>
      <c r="D3" s="164"/>
      <c r="E3" s="165"/>
      <c r="F3" s="167" t="s">
        <v>61</v>
      </c>
      <c r="G3" s="167"/>
      <c r="H3" s="14"/>
      <c r="I3" s="167" t="s">
        <v>20</v>
      </c>
      <c r="J3" s="167"/>
      <c r="K3" s="8"/>
      <c r="N3" s="61" t="s">
        <v>0</v>
      </c>
      <c r="O3" s="62" t="s">
        <v>5</v>
      </c>
      <c r="P3" s="62" t="s">
        <v>6</v>
      </c>
      <c r="Q3" s="62" t="s">
        <v>133</v>
      </c>
    </row>
    <row r="4" spans="1:19" ht="13.15" customHeight="1" x14ac:dyDescent="0.2">
      <c r="A4" s="3"/>
      <c r="B4" s="16" t="s">
        <v>1</v>
      </c>
      <c r="C4" s="164"/>
      <c r="D4" s="164"/>
      <c r="E4" s="165"/>
      <c r="F4" s="15" t="s">
        <v>5</v>
      </c>
      <c r="G4" s="15" t="s">
        <v>6</v>
      </c>
      <c r="H4" s="14"/>
      <c r="I4" s="15" t="s">
        <v>5</v>
      </c>
      <c r="J4" s="15" t="s">
        <v>6</v>
      </c>
      <c r="K4" s="8"/>
      <c r="N4" s="63"/>
      <c r="O4" s="58"/>
      <c r="P4" s="58"/>
    </row>
    <row r="5" spans="1:19" x14ac:dyDescent="0.2">
      <c r="A5" s="3"/>
      <c r="B5" s="16" t="s">
        <v>3</v>
      </c>
      <c r="C5" s="164"/>
      <c r="D5" s="164"/>
      <c r="E5" s="165"/>
      <c r="F5" s="18" t="str">
        <f>IF(C3="","","≥  "&amp;VLOOKUP(C3,N4:P12,2)&amp;"%")</f>
        <v/>
      </c>
      <c r="G5" s="18" t="str">
        <f>IF(C3="","","≤  "&amp;VLOOKUP(C3,N4:P12,3)&amp;"%")</f>
        <v/>
      </c>
      <c r="H5" s="13"/>
      <c r="I5" s="18" t="str">
        <f>IF(ISERROR(L299/(L299+M299)),"",L299/(L299+M299))</f>
        <v/>
      </c>
      <c r="J5" s="18" t="str">
        <f>IF(ISERROR(M299/(L299+M299)),"",M299/(L299+M299))</f>
        <v/>
      </c>
      <c r="K5" s="8"/>
      <c r="L5" s="64" t="str">
        <f>IF(C3="","",VLOOKUP(C3,N4:P12,2)/100)</f>
        <v/>
      </c>
      <c r="M5" s="64" t="str">
        <f>IF(C3="","",VLOOKUP(C3,N4:P12,3)/100)</f>
        <v/>
      </c>
      <c r="N5" s="63" t="s">
        <v>146</v>
      </c>
      <c r="O5" s="58">
        <v>100</v>
      </c>
      <c r="P5" s="58">
        <v>0</v>
      </c>
      <c r="Q5" s="60" t="s">
        <v>134</v>
      </c>
      <c r="R5" s="60" t="s">
        <v>137</v>
      </c>
      <c r="S5" s="60" t="s">
        <v>141</v>
      </c>
    </row>
    <row r="6" spans="1:19" ht="13.15" customHeight="1" x14ac:dyDescent="0.2">
      <c r="A6" s="3"/>
      <c r="B6" s="56" t="s">
        <v>136</v>
      </c>
      <c r="C6" s="170" t="str">
        <f>IF(C3="","",VLOOKUP(C3,N4:S12,4)&amp; VLOOKUP(C3,N4:S12,6))</f>
        <v/>
      </c>
      <c r="D6" s="170"/>
      <c r="E6" s="170"/>
      <c r="F6" s="168" t="s">
        <v>128</v>
      </c>
      <c r="G6" s="168"/>
      <c r="H6" s="13"/>
      <c r="I6" s="13"/>
      <c r="J6" s="13"/>
      <c r="K6" s="55"/>
      <c r="N6" s="63" t="s">
        <v>147</v>
      </c>
      <c r="O6" s="58">
        <v>100</v>
      </c>
      <c r="P6" s="58">
        <v>0</v>
      </c>
      <c r="Q6" s="60" t="s">
        <v>134</v>
      </c>
      <c r="R6" s="60" t="s">
        <v>137</v>
      </c>
      <c r="S6" s="60" t="s">
        <v>141</v>
      </c>
    </row>
    <row r="7" spans="1:19" x14ac:dyDescent="0.2">
      <c r="A7" s="4"/>
      <c r="B7" s="57"/>
      <c r="C7" s="171"/>
      <c r="D7" s="171"/>
      <c r="E7" s="171"/>
      <c r="F7" s="169"/>
      <c r="G7" s="169"/>
      <c r="H7" s="17"/>
      <c r="I7" s="146"/>
      <c r="J7" s="146"/>
      <c r="K7" s="147"/>
      <c r="N7" s="63" t="s">
        <v>148</v>
      </c>
      <c r="O7" s="58">
        <v>70</v>
      </c>
      <c r="P7" s="58">
        <v>30</v>
      </c>
      <c r="Q7" s="60" t="s">
        <v>134</v>
      </c>
      <c r="R7" s="60" t="s">
        <v>137</v>
      </c>
      <c r="S7" s="60" t="s">
        <v>141</v>
      </c>
    </row>
    <row r="8" spans="1:19" x14ac:dyDescent="0.2">
      <c r="A8" s="3"/>
      <c r="B8" s="148" t="s">
        <v>4</v>
      </c>
      <c r="C8" s="149"/>
      <c r="D8" s="146"/>
      <c r="E8" s="146"/>
      <c r="F8" s="146"/>
      <c r="G8" s="146"/>
      <c r="H8" s="17" t="s">
        <v>60</v>
      </c>
      <c r="I8" s="146"/>
      <c r="J8" s="146"/>
      <c r="K8" s="147"/>
      <c r="N8" s="63" t="s">
        <v>145</v>
      </c>
      <c r="O8" s="58">
        <v>70</v>
      </c>
      <c r="P8" s="58">
        <v>30</v>
      </c>
      <c r="Q8" s="60" t="s">
        <v>106</v>
      </c>
      <c r="R8" s="60" t="s">
        <v>138</v>
      </c>
      <c r="S8" s="60" t="s">
        <v>141</v>
      </c>
    </row>
    <row r="9" spans="1:19" x14ac:dyDescent="0.2">
      <c r="A9" s="4"/>
      <c r="B9" s="12"/>
      <c r="C9" s="13"/>
      <c r="D9" s="13"/>
      <c r="E9" s="13"/>
      <c r="F9" s="13"/>
      <c r="G9" s="13"/>
      <c r="H9" s="13"/>
      <c r="I9" s="13"/>
      <c r="J9" s="13"/>
      <c r="K9" s="8"/>
      <c r="N9" s="63" t="s">
        <v>12</v>
      </c>
      <c r="O9" s="58">
        <v>70</v>
      </c>
      <c r="P9" s="58">
        <v>30</v>
      </c>
      <c r="Q9" s="60" t="s">
        <v>106</v>
      </c>
      <c r="R9" s="60" t="s">
        <v>138</v>
      </c>
      <c r="S9" s="60" t="s">
        <v>142</v>
      </c>
    </row>
    <row r="10" spans="1:19" x14ac:dyDescent="0.2">
      <c r="A10" s="3"/>
      <c r="B10" s="19" t="s">
        <v>13</v>
      </c>
      <c r="C10" s="20" t="s">
        <v>62</v>
      </c>
      <c r="D10" s="158" t="s">
        <v>66</v>
      </c>
      <c r="E10" s="159"/>
      <c r="F10" s="158" t="s">
        <v>63</v>
      </c>
      <c r="G10" s="159"/>
      <c r="H10" s="20" t="s">
        <v>64</v>
      </c>
      <c r="I10" s="158" t="s">
        <v>65</v>
      </c>
      <c r="J10" s="159"/>
      <c r="K10" s="21" t="s">
        <v>64</v>
      </c>
      <c r="L10" s="59" t="s">
        <v>18</v>
      </c>
      <c r="M10" s="59" t="s">
        <v>19</v>
      </c>
      <c r="N10" s="63" t="s">
        <v>11</v>
      </c>
      <c r="O10" s="58">
        <v>60</v>
      </c>
      <c r="P10" s="58">
        <v>40</v>
      </c>
      <c r="Q10" s="60" t="s">
        <v>107</v>
      </c>
      <c r="R10" s="60" t="s">
        <v>139</v>
      </c>
      <c r="S10" s="60" t="s">
        <v>141</v>
      </c>
    </row>
    <row r="11" spans="1:19" x14ac:dyDescent="0.2">
      <c r="A11" s="3"/>
      <c r="B11" s="46"/>
      <c r="C11" s="23"/>
      <c r="D11" s="156"/>
      <c r="E11" s="157"/>
      <c r="F11" s="160"/>
      <c r="G11" s="161"/>
      <c r="H11" s="24"/>
      <c r="I11" s="160"/>
      <c r="J11" s="161"/>
      <c r="K11" s="25"/>
      <c r="L11" s="59" t="str">
        <f>IF(C11="","",IF(VLOOKUP(D11,REASONT:REASONB,2)="D",C11,""))</f>
        <v/>
      </c>
      <c r="M11" s="59" t="str">
        <f>IF(C11="","",IF(VLOOKUP(D11,REASONT:REASONB,2)="C",C11,""))</f>
        <v/>
      </c>
      <c r="N11" s="63" t="s">
        <v>10</v>
      </c>
      <c r="O11" s="58">
        <v>60</v>
      </c>
      <c r="P11" s="58">
        <v>40</v>
      </c>
      <c r="Q11" s="60" t="s">
        <v>107</v>
      </c>
      <c r="R11" s="60" t="s">
        <v>139</v>
      </c>
      <c r="S11" s="60" t="s">
        <v>142</v>
      </c>
    </row>
    <row r="12" spans="1:19" x14ac:dyDescent="0.2">
      <c r="A12" s="3"/>
      <c r="B12" s="46"/>
      <c r="C12" s="23"/>
      <c r="D12" s="156"/>
      <c r="E12" s="157"/>
      <c r="F12" s="160"/>
      <c r="G12" s="161"/>
      <c r="H12" s="24"/>
      <c r="I12" s="160"/>
      <c r="J12" s="161"/>
      <c r="K12" s="25"/>
      <c r="L12" s="59" t="str">
        <f>IF(C12="","",IF(VLOOKUP(D12,REASONT:REASONB,2)="D",C12,""))</f>
        <v/>
      </c>
      <c r="M12" s="59" t="str">
        <f>IF(C12="","",IF(VLOOKUP(D12,REASONT:REASONB,2)="C",C12,""))</f>
        <v/>
      </c>
      <c r="N12" s="63" t="s">
        <v>9</v>
      </c>
      <c r="O12" s="58">
        <v>40</v>
      </c>
      <c r="P12" s="58">
        <v>60</v>
      </c>
      <c r="Q12" s="60" t="s">
        <v>108</v>
      </c>
      <c r="R12" s="60" t="s">
        <v>140</v>
      </c>
    </row>
    <row r="13" spans="1:19" x14ac:dyDescent="0.2">
      <c r="A13" s="3"/>
      <c r="B13" s="46"/>
      <c r="C13" s="23"/>
      <c r="D13" s="156"/>
      <c r="E13" s="157"/>
      <c r="F13" s="160"/>
      <c r="G13" s="161"/>
      <c r="H13" s="24"/>
      <c r="I13" s="160"/>
      <c r="J13" s="161"/>
      <c r="K13" s="25"/>
      <c r="L13" s="59" t="str">
        <f>IF(C13="","",IF(VLOOKUP(D13,REASONT:REASONB,2)="D",C13,""))</f>
        <v/>
      </c>
      <c r="M13" s="59" t="str">
        <f>IF(C13="","",IF(VLOOKUP(D13,REASONT:REASONB,2)="C",C13,""))</f>
        <v/>
      </c>
    </row>
    <row r="14" spans="1:19" x14ac:dyDescent="0.2">
      <c r="A14" s="3"/>
      <c r="B14" s="46"/>
      <c r="C14" s="23"/>
      <c r="D14" s="156"/>
      <c r="E14" s="157"/>
      <c r="F14" s="160"/>
      <c r="G14" s="161"/>
      <c r="H14" s="24"/>
      <c r="I14" s="160"/>
      <c r="J14" s="161"/>
      <c r="K14" s="25"/>
      <c r="L14" s="59" t="str">
        <f>IF(C14="","",IF(VLOOKUP(D14,REASONT:REASONB,2)="D",C14,""))</f>
        <v/>
      </c>
      <c r="M14" s="59" t="str">
        <f>IF(C14="","",IF(VLOOKUP(D14,REASONT:REASONB,2)="C",C14,""))</f>
        <v/>
      </c>
    </row>
    <row r="15" spans="1:19" x14ac:dyDescent="0.2">
      <c r="A15" s="4"/>
      <c r="B15" s="46"/>
      <c r="C15" s="23"/>
      <c r="D15" s="156"/>
      <c r="E15" s="157"/>
      <c r="F15" s="160"/>
      <c r="G15" s="161"/>
      <c r="H15" s="24"/>
      <c r="I15" s="160"/>
      <c r="J15" s="161"/>
      <c r="K15" s="25"/>
      <c r="L15" s="59" t="str">
        <f>IF(C15="","",IF(VLOOKUP(D15,REASONT:REASONB,2)="D",C15,""))</f>
        <v/>
      </c>
      <c r="M15" s="59" t="str">
        <f>IF(C15="","",IF(VLOOKUP(D15,REASONT:REASONB,2)="C",C15,""))</f>
        <v/>
      </c>
      <c r="N15" s="63" t="s">
        <v>14</v>
      </c>
      <c r="O15" s="58" t="s">
        <v>15</v>
      </c>
      <c r="P15" s="59" t="s">
        <v>101</v>
      </c>
    </row>
    <row r="16" spans="1:19" x14ac:dyDescent="0.2">
      <c r="A16" s="4"/>
      <c r="B16" s="46"/>
      <c r="C16" s="23"/>
      <c r="D16" s="156"/>
      <c r="E16" s="157"/>
      <c r="F16" s="160"/>
      <c r="G16" s="161"/>
      <c r="H16" s="24"/>
      <c r="I16" s="160"/>
      <c r="J16" s="161"/>
      <c r="K16" s="25"/>
      <c r="L16" s="59" t="str">
        <f>IF(C16="","",IF(VLOOKUP(D16,REASONT:REASONB,2)="D",C16,""))</f>
        <v/>
      </c>
      <c r="M16" s="59" t="str">
        <f>IF(C16="","",IF(VLOOKUP(D16,REASONT:REASONB,2)="C",C16,""))</f>
        <v/>
      </c>
      <c r="N16" s="63" t="s">
        <v>30</v>
      </c>
      <c r="O16" s="58" t="s">
        <v>18</v>
      </c>
      <c r="P16" s="59">
        <f>COUNTIF(ActivityTop:ActivityBottom,N16)</f>
        <v>0</v>
      </c>
    </row>
    <row r="17" spans="1:23" x14ac:dyDescent="0.2">
      <c r="A17" s="3"/>
      <c r="B17" s="46"/>
      <c r="C17" s="23"/>
      <c r="D17" s="156"/>
      <c r="E17" s="157"/>
      <c r="F17" s="160"/>
      <c r="G17" s="161"/>
      <c r="H17" s="24"/>
      <c r="I17" s="160"/>
      <c r="J17" s="161"/>
      <c r="K17" s="25"/>
      <c r="L17" s="59" t="str">
        <f>IF(C17="","",IF(VLOOKUP(D17,REASONT:REASONB,2)="D",C17,""))</f>
        <v/>
      </c>
      <c r="M17" s="59" t="str">
        <f>IF(C17="","",IF(VLOOKUP(D17,REASONT:REASONB,2)="C",C17,""))</f>
        <v/>
      </c>
      <c r="N17" s="63" t="s">
        <v>16</v>
      </c>
      <c r="O17" s="58" t="s">
        <v>18</v>
      </c>
      <c r="P17" s="59">
        <f>COUNTIF(ActivityTop:ActivityBottom,N17)</f>
        <v>0</v>
      </c>
    </row>
    <row r="18" spans="1:23" x14ac:dyDescent="0.2">
      <c r="A18" s="3"/>
      <c r="B18" s="46"/>
      <c r="C18" s="23"/>
      <c r="D18" s="156"/>
      <c r="E18" s="157"/>
      <c r="F18" s="160"/>
      <c r="G18" s="161"/>
      <c r="H18" s="24"/>
      <c r="I18" s="160"/>
      <c r="J18" s="161"/>
      <c r="K18" s="25"/>
      <c r="L18" s="59" t="str">
        <f>IF(C18="","",IF(VLOOKUP(D18,REASONT:REASONB,2)="D",C18,""))</f>
        <v/>
      </c>
      <c r="M18" s="59" t="str">
        <f>IF(C18="","",IF(VLOOKUP(D18,REASONT:REASONB,2)="C",C18,""))</f>
        <v/>
      </c>
      <c r="N18" s="63" t="s">
        <v>25</v>
      </c>
      <c r="O18" s="58" t="s">
        <v>19</v>
      </c>
      <c r="P18" s="59">
        <f>COUNTIF(ActivityTop:ActivityBottom,N18)</f>
        <v>0</v>
      </c>
      <c r="R18" s="63" t="s">
        <v>8</v>
      </c>
      <c r="S18" s="58">
        <v>25</v>
      </c>
      <c r="T18" s="58">
        <v>75</v>
      </c>
      <c r="U18" s="60" t="s">
        <v>135</v>
      </c>
    </row>
    <row r="19" spans="1:23" x14ac:dyDescent="0.2">
      <c r="A19" s="3"/>
      <c r="B19" s="46"/>
      <c r="C19" s="23"/>
      <c r="D19" s="156"/>
      <c r="E19" s="157"/>
      <c r="F19" s="160"/>
      <c r="G19" s="161"/>
      <c r="H19" s="24"/>
      <c r="I19" s="160"/>
      <c r="J19" s="161"/>
      <c r="K19" s="25"/>
      <c r="L19" s="59" t="str">
        <f>IF(C19="","",IF(VLOOKUP(D19,REASONT:REASONB,2)="D",C19,""))</f>
        <v/>
      </c>
      <c r="M19" s="59" t="str">
        <f>IF(C19="","",IF(VLOOKUP(D19,REASONT:REASONB,2)="C",C19,""))</f>
        <v/>
      </c>
      <c r="N19" s="63" t="s">
        <v>130</v>
      </c>
      <c r="O19" s="58" t="s">
        <v>19</v>
      </c>
      <c r="P19" s="59">
        <f>COUNTIF(ActivityTop:ActivityBottom,N19)</f>
        <v>0</v>
      </c>
      <c r="R19" s="63" t="s">
        <v>7</v>
      </c>
      <c r="S19" s="58">
        <v>25</v>
      </c>
      <c r="T19" s="58">
        <v>75</v>
      </c>
      <c r="U19" s="60" t="s">
        <v>135</v>
      </c>
    </row>
    <row r="20" spans="1:23" x14ac:dyDescent="0.2">
      <c r="A20" s="4"/>
      <c r="B20" s="46"/>
      <c r="C20" s="23"/>
      <c r="D20" s="156"/>
      <c r="E20" s="157"/>
      <c r="F20" s="160"/>
      <c r="G20" s="161"/>
      <c r="H20" s="24"/>
      <c r="I20" s="160"/>
      <c r="J20" s="161"/>
      <c r="K20" s="25"/>
      <c r="L20" s="59" t="str">
        <f>IF(C20="","",IF(VLOOKUP(D20,REASONT:REASONB,2)="D",C20,""))</f>
        <v/>
      </c>
      <c r="M20" s="59" t="str">
        <f>IF(C20="","",IF(VLOOKUP(D20,REASONT:REASONB,2)="C",C20,""))</f>
        <v/>
      </c>
      <c r="N20" s="63" t="s">
        <v>129</v>
      </c>
      <c r="O20" s="58" t="s">
        <v>18</v>
      </c>
      <c r="P20" s="59">
        <f>COUNTIF(ActivityTop:ActivityBottom,N20)</f>
        <v>0</v>
      </c>
      <c r="R20" s="63" t="s">
        <v>145</v>
      </c>
      <c r="S20" s="58">
        <v>70</v>
      </c>
      <c r="T20" s="58">
        <v>30</v>
      </c>
      <c r="U20" s="60" t="s">
        <v>106</v>
      </c>
      <c r="V20" s="60" t="s">
        <v>138</v>
      </c>
      <c r="W20" s="60" t="s">
        <v>141</v>
      </c>
    </row>
    <row r="21" spans="1:23" x14ac:dyDescent="0.2">
      <c r="A21" s="3"/>
      <c r="B21" s="46"/>
      <c r="C21" s="23"/>
      <c r="D21" s="156"/>
      <c r="E21" s="157"/>
      <c r="F21" s="160"/>
      <c r="G21" s="161"/>
      <c r="H21" s="24"/>
      <c r="I21" s="160"/>
      <c r="J21" s="161"/>
      <c r="K21" s="25"/>
      <c r="L21" s="59" t="str">
        <f>IF(C21="","",IF(VLOOKUP(D21,REASONT:REASONB,2)="D",C21,""))</f>
        <v/>
      </c>
      <c r="M21" s="59" t="str">
        <f>IF(C21="","",IF(VLOOKUP(D21,REASONT:REASONB,2)="C",C21,""))</f>
        <v/>
      </c>
      <c r="N21" s="63" t="s">
        <v>24</v>
      </c>
      <c r="O21" s="58" t="s">
        <v>19</v>
      </c>
      <c r="P21" s="59">
        <f>COUNTIF(ActivityTop:ActivityBottom,N21)</f>
        <v>0</v>
      </c>
      <c r="R21" s="63" t="s">
        <v>12</v>
      </c>
      <c r="S21" s="58">
        <v>70</v>
      </c>
      <c r="T21" s="58">
        <v>30</v>
      </c>
      <c r="U21" s="60" t="s">
        <v>106</v>
      </c>
      <c r="V21" s="60" t="s">
        <v>138</v>
      </c>
      <c r="W21" s="60" t="s">
        <v>142</v>
      </c>
    </row>
    <row r="22" spans="1:23" x14ac:dyDescent="0.2">
      <c r="A22" s="3"/>
      <c r="B22" s="46"/>
      <c r="C22" s="23"/>
      <c r="D22" s="156"/>
      <c r="E22" s="157"/>
      <c r="F22" s="160"/>
      <c r="G22" s="161"/>
      <c r="H22" s="24"/>
      <c r="I22" s="160"/>
      <c r="J22" s="161"/>
      <c r="K22" s="25"/>
      <c r="L22" s="59" t="str">
        <f>IF(C22="","",IF(VLOOKUP(D22,REASONT:REASONB,2)="D",C22,""))</f>
        <v/>
      </c>
      <c r="M22" s="59" t="str">
        <f>IF(C22="","",IF(VLOOKUP(D22,REASONT:REASONB,2)="C",C22,""))</f>
        <v/>
      </c>
      <c r="N22" s="63" t="s">
        <v>23</v>
      </c>
      <c r="O22" s="58" t="s">
        <v>19</v>
      </c>
      <c r="P22" s="59">
        <f>COUNTIF(ActivityTop:ActivityBottom,N22)</f>
        <v>0</v>
      </c>
      <c r="R22" s="63" t="s">
        <v>11</v>
      </c>
      <c r="S22" s="58">
        <v>60</v>
      </c>
      <c r="T22" s="58">
        <v>40</v>
      </c>
      <c r="U22" s="60" t="s">
        <v>107</v>
      </c>
      <c r="V22" s="60" t="s">
        <v>139</v>
      </c>
      <c r="W22" s="60" t="s">
        <v>141</v>
      </c>
    </row>
    <row r="23" spans="1:23" x14ac:dyDescent="0.2">
      <c r="A23" s="3"/>
      <c r="B23" s="46"/>
      <c r="C23" s="23"/>
      <c r="D23" s="156"/>
      <c r="E23" s="157"/>
      <c r="F23" s="160"/>
      <c r="G23" s="161"/>
      <c r="H23" s="24"/>
      <c r="I23" s="160"/>
      <c r="J23" s="161"/>
      <c r="K23" s="25"/>
      <c r="L23" s="59" t="str">
        <f>IF(C23="","",IF(VLOOKUP(D23,REASONT:REASONB,2)="D",C23,""))</f>
        <v/>
      </c>
      <c r="M23" s="59" t="str">
        <f>IF(C23="","",IF(VLOOKUP(D23,REASONT:REASONB,2)="C",C23,""))</f>
        <v/>
      </c>
      <c r="N23" s="63" t="s">
        <v>17</v>
      </c>
      <c r="O23" s="58" t="s">
        <v>19</v>
      </c>
      <c r="P23" s="59">
        <f>COUNTIF(ActivityTop:ActivityBottom,N23)</f>
        <v>0</v>
      </c>
      <c r="R23" s="63" t="s">
        <v>10</v>
      </c>
      <c r="S23" s="58">
        <v>60</v>
      </c>
      <c r="T23" s="58">
        <v>40</v>
      </c>
      <c r="U23" s="60" t="s">
        <v>107</v>
      </c>
      <c r="V23" s="60" t="s">
        <v>139</v>
      </c>
      <c r="W23" s="60" t="s">
        <v>142</v>
      </c>
    </row>
    <row r="24" spans="1:23" x14ac:dyDescent="0.2">
      <c r="A24" s="4"/>
      <c r="B24" s="46"/>
      <c r="C24" s="23"/>
      <c r="D24" s="156"/>
      <c r="E24" s="157"/>
      <c r="F24" s="160"/>
      <c r="G24" s="161"/>
      <c r="H24" s="24"/>
      <c r="I24" s="160"/>
      <c r="J24" s="161"/>
      <c r="K24" s="25"/>
      <c r="L24" s="59" t="str">
        <f>IF(C24="","",IF(VLOOKUP(D24,REASONT:REASONB,2)="D",C24,""))</f>
        <v/>
      </c>
      <c r="M24" s="59" t="str">
        <f>IF(C24="","",IF(VLOOKUP(D24,REASONT:REASONB,2)="C",C24,""))</f>
        <v/>
      </c>
      <c r="N24" s="60" t="s">
        <v>131</v>
      </c>
      <c r="O24" s="59" t="s">
        <v>19</v>
      </c>
      <c r="P24" s="59">
        <f>COUNTIF(ActivityTop:ActivityBottom,N24)</f>
        <v>0</v>
      </c>
      <c r="R24" s="63" t="s">
        <v>9</v>
      </c>
      <c r="S24" s="58">
        <v>40</v>
      </c>
      <c r="T24" s="58">
        <v>60</v>
      </c>
      <c r="U24" s="60" t="s">
        <v>108</v>
      </c>
      <c r="V24" s="60" t="s">
        <v>140</v>
      </c>
    </row>
    <row r="25" spans="1:23" x14ac:dyDescent="0.2">
      <c r="A25" s="4"/>
      <c r="B25" s="46"/>
      <c r="C25" s="23"/>
      <c r="D25" s="156"/>
      <c r="E25" s="157"/>
      <c r="F25" s="160"/>
      <c r="G25" s="161"/>
      <c r="H25" s="24"/>
      <c r="I25" s="160"/>
      <c r="J25" s="161"/>
      <c r="K25" s="25"/>
      <c r="L25" s="59" t="str">
        <f>IF(C25="","",IF(VLOOKUP(D25,REASONT:REASONB,2)="D",C25,""))</f>
        <v/>
      </c>
      <c r="M25" s="59" t="str">
        <f>IF(C25="","",IF(VLOOKUP(D25,REASONT:REASONB,2)="C",C25,""))</f>
        <v/>
      </c>
      <c r="N25" s="63" t="s">
        <v>31</v>
      </c>
      <c r="O25" s="58"/>
      <c r="P25" s="59">
        <f>COUNTIF(ActivityTop:ActivityBottom,N25)</f>
        <v>0</v>
      </c>
      <c r="R25" s="63" t="s">
        <v>143</v>
      </c>
      <c r="S25" s="58">
        <v>100</v>
      </c>
      <c r="T25" s="58">
        <v>0</v>
      </c>
      <c r="U25" s="60" t="s">
        <v>134</v>
      </c>
      <c r="V25" s="60" t="s">
        <v>137</v>
      </c>
    </row>
    <row r="26" spans="1:23" x14ac:dyDescent="0.2">
      <c r="A26" s="4"/>
      <c r="B26" s="46"/>
      <c r="C26" s="23"/>
      <c r="D26" s="156"/>
      <c r="E26" s="157"/>
      <c r="F26" s="160"/>
      <c r="G26" s="161"/>
      <c r="H26" s="24"/>
      <c r="I26" s="160"/>
      <c r="J26" s="161"/>
      <c r="K26" s="25"/>
      <c r="L26" s="59" t="str">
        <f>IF(C26="","",IF(VLOOKUP(D26,REASONT:REASONB,2)="D",C26,""))</f>
        <v/>
      </c>
      <c r="M26" s="59" t="str">
        <f>IF(C26="","",IF(VLOOKUP(D26,REASONT:REASONB,2)="C",C26,""))</f>
        <v/>
      </c>
      <c r="N26" s="63" t="s">
        <v>21</v>
      </c>
      <c r="O26" s="58" t="s">
        <v>18</v>
      </c>
      <c r="P26" s="59">
        <f>COUNTIF(ActivityTop:ActivityBottom,N26)</f>
        <v>0</v>
      </c>
      <c r="R26" s="63" t="s">
        <v>144</v>
      </c>
      <c r="S26" s="58">
        <v>100</v>
      </c>
      <c r="T26" s="58">
        <v>0</v>
      </c>
      <c r="U26" s="60" t="s">
        <v>134</v>
      </c>
      <c r="V26" s="60" t="s">
        <v>137</v>
      </c>
    </row>
    <row r="27" spans="1:23" x14ac:dyDescent="0.2">
      <c r="A27" s="3"/>
      <c r="B27" s="46"/>
      <c r="C27" s="23"/>
      <c r="D27" s="156"/>
      <c r="E27" s="157"/>
      <c r="F27" s="160"/>
      <c r="G27" s="161"/>
      <c r="H27" s="24"/>
      <c r="I27" s="160"/>
      <c r="J27" s="161"/>
      <c r="K27" s="25"/>
      <c r="L27" s="59" t="str">
        <f>IF(C27="","",IF(VLOOKUP(D27,REASONT:REASONB,2)="D",C27,""))</f>
        <v/>
      </c>
      <c r="M27" s="59" t="str">
        <f>IF(C27="","",IF(VLOOKUP(D27,REASONT:REASONB,2)="C",C27,""))</f>
        <v/>
      </c>
      <c r="N27" s="63" t="s">
        <v>22</v>
      </c>
      <c r="O27" s="58" t="s">
        <v>18</v>
      </c>
      <c r="P27" s="59">
        <f>COUNTIF(ActivityTop:ActivityBottom,N27)</f>
        <v>0</v>
      </c>
    </row>
    <row r="28" spans="1:23" x14ac:dyDescent="0.2">
      <c r="A28" s="3"/>
      <c r="B28" s="46"/>
      <c r="C28" s="23"/>
      <c r="D28" s="156"/>
      <c r="E28" s="157"/>
      <c r="F28" s="160"/>
      <c r="G28" s="161"/>
      <c r="H28" s="24"/>
      <c r="I28" s="160"/>
      <c r="J28" s="161"/>
      <c r="K28" s="25"/>
      <c r="L28" s="59" t="str">
        <f>IF(C28="","",IF(VLOOKUP(D28,REASONT:REASONB,2)="D",C28,""))</f>
        <v/>
      </c>
      <c r="M28" s="59" t="str">
        <f>IF(C28="","",IF(VLOOKUP(D28,REASONT:REASONB,2)="C",C28,""))</f>
        <v/>
      </c>
      <c r="N28" s="63" t="s">
        <v>28</v>
      </c>
      <c r="O28" s="58" t="s">
        <v>18</v>
      </c>
      <c r="P28" s="59">
        <f>COUNTIF(ActivityTop:ActivityBottom,N28)</f>
        <v>0</v>
      </c>
    </row>
    <row r="29" spans="1:23" x14ac:dyDescent="0.2">
      <c r="A29" s="4"/>
      <c r="B29" s="46"/>
      <c r="C29" s="23"/>
      <c r="D29" s="156"/>
      <c r="E29" s="157"/>
      <c r="F29" s="160"/>
      <c r="G29" s="161"/>
      <c r="H29" s="24"/>
      <c r="I29" s="160"/>
      <c r="J29" s="161"/>
      <c r="K29" s="25"/>
      <c r="L29" s="59" t="str">
        <f>IF(C29="","",IF(VLOOKUP(D29,REASONT:REASONB,2)="D",C29,""))</f>
        <v/>
      </c>
      <c r="M29" s="59" t="str">
        <f>IF(C29="","",IF(VLOOKUP(D29,REASONT:REASONB,2)="C",C29,""))</f>
        <v/>
      </c>
      <c r="N29" s="63" t="s">
        <v>29</v>
      </c>
      <c r="O29" s="58" t="s">
        <v>18</v>
      </c>
      <c r="P29" s="59">
        <f>COUNTIF(ActivityTop:ActivityBottom,N29)</f>
        <v>0</v>
      </c>
    </row>
    <row r="30" spans="1:23" x14ac:dyDescent="0.2">
      <c r="A30" s="3"/>
      <c r="B30" s="46"/>
      <c r="C30" s="23"/>
      <c r="D30" s="156"/>
      <c r="E30" s="157"/>
      <c r="F30" s="160"/>
      <c r="G30" s="161"/>
      <c r="H30" s="24"/>
      <c r="I30" s="160"/>
      <c r="J30" s="161"/>
      <c r="K30" s="25"/>
      <c r="L30" s="59" t="str">
        <f>IF(C30="","",IF(VLOOKUP(D30,REASONT:REASONB,2)="D",C30,""))</f>
        <v/>
      </c>
      <c r="M30" s="59" t="str">
        <f>IF(C30="","",IF(VLOOKUP(D30,REASONT:REASONB,2)="C",C30,""))</f>
        <v/>
      </c>
      <c r="N30" s="63" t="s">
        <v>26</v>
      </c>
      <c r="O30" s="58" t="s">
        <v>18</v>
      </c>
      <c r="P30" s="59">
        <f>COUNTIF(ActivityTop:ActivityBottom,N30)</f>
        <v>0</v>
      </c>
    </row>
    <row r="31" spans="1:23" x14ac:dyDescent="0.2">
      <c r="A31" s="4"/>
      <c r="B31" s="46"/>
      <c r="C31" s="23"/>
      <c r="D31" s="156"/>
      <c r="E31" s="157"/>
      <c r="F31" s="160"/>
      <c r="G31" s="161"/>
      <c r="H31" s="24"/>
      <c r="I31" s="160"/>
      <c r="J31" s="161"/>
      <c r="K31" s="25"/>
      <c r="L31" s="59" t="str">
        <f>IF(C31="","",IF(VLOOKUP(D31,REASONT:REASONB,2)="D",C31,""))</f>
        <v/>
      </c>
      <c r="M31" s="59" t="str">
        <f>IF(C31="","",IF(VLOOKUP(D31,REASONT:REASONB,2)="C",C31,""))</f>
        <v/>
      </c>
      <c r="N31" s="63" t="s">
        <v>27</v>
      </c>
      <c r="O31" s="58" t="s">
        <v>18</v>
      </c>
      <c r="P31" s="59">
        <f>COUNTIF(ActivityTop:ActivityBottom,N31)</f>
        <v>0</v>
      </c>
    </row>
    <row r="32" spans="1:23" x14ac:dyDescent="0.2">
      <c r="A32" s="4"/>
      <c r="B32" s="46"/>
      <c r="C32" s="23"/>
      <c r="D32" s="156"/>
      <c r="E32" s="157"/>
      <c r="F32" s="160"/>
      <c r="G32" s="161"/>
      <c r="H32" s="24"/>
      <c r="I32" s="160"/>
      <c r="J32" s="161"/>
      <c r="K32" s="25"/>
      <c r="L32" s="59" t="str">
        <f>IF(C32="","",IF(VLOOKUP(D32,REASONT:REASONB,2)="D",C32,""))</f>
        <v/>
      </c>
      <c r="M32" s="59" t="str">
        <f>IF(C32="","",IF(VLOOKUP(D32,REASONT:REASONB,2)="C",C32,""))</f>
        <v/>
      </c>
    </row>
    <row r="33" spans="1:13" x14ac:dyDescent="0.2">
      <c r="A33" s="3"/>
      <c r="B33" s="46"/>
      <c r="C33" s="23"/>
      <c r="D33" s="156"/>
      <c r="E33" s="157"/>
      <c r="F33" s="160"/>
      <c r="G33" s="161"/>
      <c r="H33" s="24"/>
      <c r="I33" s="160"/>
      <c r="J33" s="161"/>
      <c r="K33" s="25"/>
      <c r="L33" s="59" t="str">
        <f>IF(C33="","",IF(VLOOKUP(D33,REASONT:REASONB,2)="D",C33,""))</f>
        <v/>
      </c>
      <c r="M33" s="59" t="str">
        <f>IF(C33="","",IF(VLOOKUP(D33,REASONT:REASONB,2)="C",C33,""))</f>
        <v/>
      </c>
    </row>
    <row r="34" spans="1:13" x14ac:dyDescent="0.2">
      <c r="A34" s="3"/>
      <c r="B34" s="46"/>
      <c r="C34" s="23"/>
      <c r="D34" s="156"/>
      <c r="E34" s="157"/>
      <c r="F34" s="160"/>
      <c r="G34" s="161"/>
      <c r="H34" s="24"/>
      <c r="I34" s="160"/>
      <c r="J34" s="161"/>
      <c r="K34" s="25"/>
      <c r="L34" s="59" t="str">
        <f>IF(C34="","",IF(VLOOKUP(D34,REASONT:REASONB,2)="D",C34,""))</f>
        <v/>
      </c>
      <c r="M34" s="59" t="str">
        <f>IF(C34="","",IF(VLOOKUP(D34,REASONT:REASONB,2)="C",C34,""))</f>
        <v/>
      </c>
    </row>
    <row r="35" spans="1:13" x14ac:dyDescent="0.2">
      <c r="A35" s="3"/>
      <c r="B35" s="46"/>
      <c r="C35" s="23"/>
      <c r="D35" s="156"/>
      <c r="E35" s="157"/>
      <c r="F35" s="160"/>
      <c r="G35" s="161"/>
      <c r="H35" s="24"/>
      <c r="I35" s="160"/>
      <c r="J35" s="161"/>
      <c r="K35" s="25"/>
      <c r="L35" s="59" t="str">
        <f>IF(C35="","",IF(VLOOKUP(D35,REASONT:REASONB,2)="D",C35,""))</f>
        <v/>
      </c>
      <c r="M35" s="59" t="str">
        <f>IF(C35="","",IF(VLOOKUP(D35,REASONT:REASONB,2)="C",C35,""))</f>
        <v/>
      </c>
    </row>
    <row r="36" spans="1:13" x14ac:dyDescent="0.2">
      <c r="A36" s="3"/>
      <c r="B36" s="46"/>
      <c r="C36" s="23"/>
      <c r="D36" s="156"/>
      <c r="E36" s="157"/>
      <c r="F36" s="160"/>
      <c r="G36" s="161"/>
      <c r="H36" s="24"/>
      <c r="I36" s="160"/>
      <c r="J36" s="161"/>
      <c r="K36" s="25"/>
      <c r="L36" s="59" t="str">
        <f>IF(C36="","",IF(VLOOKUP(D36,REASONT:REASONB,2)="D",C36,""))</f>
        <v/>
      </c>
      <c r="M36" s="59" t="str">
        <f>IF(C36="","",IF(VLOOKUP(D36,REASONT:REASONB,2)="C",C36,""))</f>
        <v/>
      </c>
    </row>
    <row r="37" spans="1:13" x14ac:dyDescent="0.2">
      <c r="A37" s="3"/>
      <c r="B37" s="46"/>
      <c r="C37" s="23"/>
      <c r="D37" s="156"/>
      <c r="E37" s="157"/>
      <c r="F37" s="160"/>
      <c r="G37" s="161"/>
      <c r="H37" s="24"/>
      <c r="I37" s="160"/>
      <c r="J37" s="161"/>
      <c r="K37" s="25"/>
      <c r="L37" s="59" t="str">
        <f>IF(C37="","",IF(VLOOKUP(D37,REASONT:REASONB,2)="D",C37,""))</f>
        <v/>
      </c>
      <c r="M37" s="59" t="str">
        <f>IF(C37="","",IF(VLOOKUP(D37,REASONT:REASONB,2)="C",C37,""))</f>
        <v/>
      </c>
    </row>
    <row r="38" spans="1:13" x14ac:dyDescent="0.2">
      <c r="A38" s="4"/>
      <c r="B38" s="46"/>
      <c r="C38" s="23"/>
      <c r="D38" s="156"/>
      <c r="E38" s="157"/>
      <c r="F38" s="160"/>
      <c r="G38" s="161"/>
      <c r="H38" s="24"/>
      <c r="I38" s="160"/>
      <c r="J38" s="161"/>
      <c r="K38" s="25"/>
      <c r="L38" s="59" t="str">
        <f>IF(C38="","",IF(VLOOKUP(D38,REASONT:REASONB,2)="D",C38,""))</f>
        <v/>
      </c>
      <c r="M38" s="59" t="str">
        <f>IF(C38="","",IF(VLOOKUP(D38,REASONT:REASONB,2)="C",C38,""))</f>
        <v/>
      </c>
    </row>
    <row r="39" spans="1:13" x14ac:dyDescent="0.2">
      <c r="A39" s="3"/>
      <c r="B39" s="46"/>
      <c r="C39" s="23"/>
      <c r="D39" s="156"/>
      <c r="E39" s="157"/>
      <c r="F39" s="160"/>
      <c r="G39" s="161"/>
      <c r="H39" s="24"/>
      <c r="I39" s="160"/>
      <c r="J39" s="161"/>
      <c r="K39" s="25"/>
      <c r="L39" s="59" t="str">
        <f>IF(C39="","",IF(VLOOKUP(D39,REASONT:REASONB,2)="D",C39,""))</f>
        <v/>
      </c>
      <c r="M39" s="59" t="str">
        <f>IF(C39="","",IF(VLOOKUP(D39,REASONT:REASONB,2)="C",C39,""))</f>
        <v/>
      </c>
    </row>
    <row r="40" spans="1:13" x14ac:dyDescent="0.2">
      <c r="A40" s="3"/>
      <c r="B40" s="46"/>
      <c r="C40" s="23"/>
      <c r="D40" s="156"/>
      <c r="E40" s="157"/>
      <c r="F40" s="160"/>
      <c r="G40" s="161"/>
      <c r="H40" s="24"/>
      <c r="I40" s="160"/>
      <c r="J40" s="161"/>
      <c r="K40" s="25"/>
      <c r="L40" s="59" t="str">
        <f>IF(C40="","",IF(VLOOKUP(D40,REASONT:REASONB,2)="D",C40,""))</f>
        <v/>
      </c>
      <c r="M40" s="59" t="str">
        <f>IF(C40="","",IF(VLOOKUP(D40,REASONT:REASONB,2)="C",C40,""))</f>
        <v/>
      </c>
    </row>
    <row r="41" spans="1:13" x14ac:dyDescent="0.2">
      <c r="A41" s="3"/>
      <c r="B41" s="46"/>
      <c r="C41" s="23"/>
      <c r="D41" s="156"/>
      <c r="E41" s="157"/>
      <c r="F41" s="160"/>
      <c r="G41" s="161"/>
      <c r="H41" s="24"/>
      <c r="I41" s="160"/>
      <c r="J41" s="161"/>
      <c r="K41" s="25"/>
      <c r="L41" s="59" t="str">
        <f>IF(C41="","",IF(VLOOKUP(D41,REASONT:REASONB,2)="D",C41,""))</f>
        <v/>
      </c>
      <c r="M41" s="59" t="str">
        <f>IF(C41="","",IF(VLOOKUP(D41,REASONT:REASONB,2)="C",C41,""))</f>
        <v/>
      </c>
    </row>
    <row r="42" spans="1:13" x14ac:dyDescent="0.2">
      <c r="A42" s="3"/>
      <c r="B42" s="46"/>
      <c r="C42" s="23"/>
      <c r="D42" s="156"/>
      <c r="E42" s="157"/>
      <c r="F42" s="160"/>
      <c r="G42" s="161"/>
      <c r="H42" s="24"/>
      <c r="I42" s="160"/>
      <c r="J42" s="161"/>
      <c r="K42" s="25"/>
      <c r="L42" s="59" t="str">
        <f>IF(C42="","",IF(VLOOKUP(D42,REASONT:REASONB,2)="D",C42,""))</f>
        <v/>
      </c>
      <c r="M42" s="59" t="str">
        <f>IF(C42="","",IF(VLOOKUP(D42,REASONT:REASONB,2)="C",C42,""))</f>
        <v/>
      </c>
    </row>
    <row r="43" spans="1:13" x14ac:dyDescent="0.2">
      <c r="A43" s="3"/>
      <c r="B43" s="46"/>
      <c r="C43" s="23"/>
      <c r="D43" s="156"/>
      <c r="E43" s="157"/>
      <c r="F43" s="160"/>
      <c r="G43" s="161"/>
      <c r="H43" s="24"/>
      <c r="I43" s="160"/>
      <c r="J43" s="161"/>
      <c r="K43" s="25"/>
      <c r="L43" s="59" t="str">
        <f>IF(C43="","",IF(VLOOKUP(D43,REASONT:REASONB,2)="D",C43,""))</f>
        <v/>
      </c>
      <c r="M43" s="59" t="str">
        <f>IF(C43="","",IF(VLOOKUP(D43,REASONT:REASONB,2)="C",C43,""))</f>
        <v/>
      </c>
    </row>
    <row r="44" spans="1:13" x14ac:dyDescent="0.2">
      <c r="A44" s="3"/>
      <c r="B44" s="46"/>
      <c r="C44" s="23"/>
      <c r="D44" s="156"/>
      <c r="E44" s="157"/>
      <c r="F44" s="160"/>
      <c r="G44" s="161"/>
      <c r="H44" s="24"/>
      <c r="I44" s="160"/>
      <c r="J44" s="161"/>
      <c r="K44" s="25"/>
      <c r="L44" s="59" t="str">
        <f>IF(C44="","",IF(VLOOKUP(D44,REASONT:REASONB,2)="D",C44,""))</f>
        <v/>
      </c>
      <c r="M44" s="59" t="str">
        <f>IF(C44="","",IF(VLOOKUP(D44,REASONT:REASONB,2)="C",C44,""))</f>
        <v/>
      </c>
    </row>
    <row r="45" spans="1:13" x14ac:dyDescent="0.2">
      <c r="A45" s="3"/>
      <c r="B45" s="46"/>
      <c r="C45" s="23"/>
      <c r="D45" s="156"/>
      <c r="E45" s="157"/>
      <c r="F45" s="160"/>
      <c r="G45" s="161"/>
      <c r="H45" s="24"/>
      <c r="I45" s="160"/>
      <c r="J45" s="161"/>
      <c r="K45" s="25"/>
      <c r="L45" s="59" t="str">
        <f>IF(C45="","",IF(VLOOKUP(D45,REASONT:REASONB,2)="D",C45,""))</f>
        <v/>
      </c>
      <c r="M45" s="59" t="str">
        <f>IF(C45="","",IF(VLOOKUP(D45,REASONT:REASONB,2)="C",C45,""))</f>
        <v/>
      </c>
    </row>
    <row r="46" spans="1:13" x14ac:dyDescent="0.2">
      <c r="A46" s="3"/>
      <c r="B46" s="46"/>
      <c r="C46" s="23"/>
      <c r="D46" s="156"/>
      <c r="E46" s="157"/>
      <c r="F46" s="160"/>
      <c r="G46" s="161"/>
      <c r="H46" s="24"/>
      <c r="I46" s="160"/>
      <c r="J46" s="161"/>
      <c r="K46" s="25"/>
      <c r="L46" s="59" t="str">
        <f>IF(C46="","",IF(VLOOKUP(D46,REASONT:REASONB,2)="D",C46,""))</f>
        <v/>
      </c>
      <c r="M46" s="59" t="str">
        <f>IF(C46="","",IF(VLOOKUP(D46,REASONT:REASONB,2)="C",C46,""))</f>
        <v/>
      </c>
    </row>
    <row r="47" spans="1:13" x14ac:dyDescent="0.2">
      <c r="A47" s="3"/>
      <c r="B47" s="46"/>
      <c r="C47" s="23"/>
      <c r="D47" s="156"/>
      <c r="E47" s="157"/>
      <c r="F47" s="160"/>
      <c r="G47" s="161"/>
      <c r="H47" s="24"/>
      <c r="I47" s="160"/>
      <c r="J47" s="161"/>
      <c r="K47" s="25"/>
      <c r="L47" s="59" t="str">
        <f>IF(C47="","",IF(VLOOKUP(D47,REASONT:REASONB,2)="D",C47,""))</f>
        <v/>
      </c>
      <c r="M47" s="59" t="str">
        <f>IF(C47="","",IF(VLOOKUP(D47,REASONT:REASONB,2)="C",C47,""))</f>
        <v/>
      </c>
    </row>
    <row r="48" spans="1:13" x14ac:dyDescent="0.2">
      <c r="A48" s="3"/>
      <c r="B48" s="46"/>
      <c r="C48" s="23"/>
      <c r="D48" s="156"/>
      <c r="E48" s="157"/>
      <c r="F48" s="160"/>
      <c r="G48" s="161"/>
      <c r="H48" s="24"/>
      <c r="I48" s="160"/>
      <c r="J48" s="161"/>
      <c r="K48" s="25"/>
      <c r="L48" s="59" t="str">
        <f>IF(C48="","",IF(VLOOKUP(D48,REASONT:REASONB,2)="D",C48,""))</f>
        <v/>
      </c>
      <c r="M48" s="59" t="str">
        <f>IF(C48="","",IF(VLOOKUP(D48,REASONT:REASONB,2)="C",C48,""))</f>
        <v/>
      </c>
    </row>
    <row r="49" spans="1:13" x14ac:dyDescent="0.2">
      <c r="A49" s="3"/>
      <c r="B49" s="46"/>
      <c r="C49" s="23"/>
      <c r="D49" s="156"/>
      <c r="E49" s="157"/>
      <c r="F49" s="160"/>
      <c r="G49" s="161"/>
      <c r="H49" s="24"/>
      <c r="I49" s="160"/>
      <c r="J49" s="161"/>
      <c r="K49" s="25"/>
      <c r="L49" s="59" t="str">
        <f>IF(C49="","",IF(VLOOKUP(D49,REASONT:REASONB,2)="D",C49,""))</f>
        <v/>
      </c>
      <c r="M49" s="59" t="str">
        <f>IF(C49="","",IF(VLOOKUP(D49,REASONT:REASONB,2)="C",C49,""))</f>
        <v/>
      </c>
    </row>
    <row r="50" spans="1:13" x14ac:dyDescent="0.2">
      <c r="A50" s="3"/>
      <c r="B50" s="46"/>
      <c r="C50" s="23"/>
      <c r="D50" s="156"/>
      <c r="E50" s="157"/>
      <c r="F50" s="160"/>
      <c r="G50" s="161"/>
      <c r="H50" s="24"/>
      <c r="I50" s="160"/>
      <c r="J50" s="161"/>
      <c r="K50" s="25"/>
      <c r="L50" s="59" t="str">
        <f>IF(C50="","",IF(VLOOKUP(D50,REASONT:REASONB,2)="D",C50,""))</f>
        <v/>
      </c>
      <c r="M50" s="59" t="str">
        <f>IF(C50="","",IF(VLOOKUP(D50,REASONT:REASONB,2)="C",C50,""))</f>
        <v/>
      </c>
    </row>
    <row r="51" spans="1:13" x14ac:dyDescent="0.2">
      <c r="A51" s="3"/>
      <c r="B51" s="46"/>
      <c r="C51" s="23"/>
      <c r="D51" s="156"/>
      <c r="E51" s="157"/>
      <c r="F51" s="160"/>
      <c r="G51" s="161"/>
      <c r="H51" s="24"/>
      <c r="I51" s="160"/>
      <c r="J51" s="161"/>
      <c r="K51" s="25"/>
      <c r="L51" s="59" t="str">
        <f>IF(C51="","",IF(VLOOKUP(D51,REASONT:REASONB,2)="D",C51,""))</f>
        <v/>
      </c>
      <c r="M51" s="59" t="str">
        <f>IF(C51="","",IF(VLOOKUP(D51,REASONT:REASONB,2)="C",C51,""))</f>
        <v/>
      </c>
    </row>
    <row r="52" spans="1:13" x14ac:dyDescent="0.2">
      <c r="A52" s="3"/>
      <c r="B52" s="46"/>
      <c r="C52" s="23"/>
      <c r="D52" s="156"/>
      <c r="E52" s="157"/>
      <c r="F52" s="160"/>
      <c r="G52" s="161"/>
      <c r="H52" s="24"/>
      <c r="I52" s="160"/>
      <c r="J52" s="161"/>
      <c r="K52" s="25"/>
      <c r="L52" s="59" t="str">
        <f>IF(C52="","",IF(VLOOKUP(D52,REASONT:REASONB,2)="D",C52,""))</f>
        <v/>
      </c>
      <c r="M52" s="59" t="str">
        <f>IF(C52="","",IF(VLOOKUP(D52,REASONT:REASONB,2)="C",C52,""))</f>
        <v/>
      </c>
    </row>
    <row r="53" spans="1:13" x14ac:dyDescent="0.2">
      <c r="A53" s="3"/>
      <c r="B53" s="46"/>
      <c r="C53" s="23"/>
      <c r="D53" s="156"/>
      <c r="E53" s="157"/>
      <c r="F53" s="160"/>
      <c r="G53" s="161"/>
      <c r="H53" s="24"/>
      <c r="I53" s="160"/>
      <c r="J53" s="161"/>
      <c r="K53" s="25"/>
      <c r="L53" s="59" t="str">
        <f>IF(C53="","",IF(VLOOKUP(D53,REASONT:REASONB,2)="D",C53,""))</f>
        <v/>
      </c>
      <c r="M53" s="59" t="str">
        <f>IF(C53="","",IF(VLOOKUP(D53,REASONT:REASONB,2)="C",C53,""))</f>
        <v/>
      </c>
    </row>
    <row r="54" spans="1:13" x14ac:dyDescent="0.2">
      <c r="A54" s="3"/>
      <c r="B54" s="46"/>
      <c r="C54" s="23"/>
      <c r="D54" s="156"/>
      <c r="E54" s="157"/>
      <c r="F54" s="160"/>
      <c r="G54" s="161"/>
      <c r="H54" s="24"/>
      <c r="I54" s="160"/>
      <c r="J54" s="161"/>
      <c r="K54" s="25"/>
      <c r="L54" s="59" t="str">
        <f>IF(C54="","",IF(VLOOKUP(D54,REASONT:REASONB,2)="D",C54,""))</f>
        <v/>
      </c>
      <c r="M54" s="59" t="str">
        <f>IF(C54="","",IF(VLOOKUP(D54,REASONT:REASONB,2)="C",C54,""))</f>
        <v/>
      </c>
    </row>
    <row r="55" spans="1:13" x14ac:dyDescent="0.2">
      <c r="A55" s="3"/>
      <c r="B55" s="46"/>
      <c r="C55" s="23"/>
      <c r="D55" s="156"/>
      <c r="E55" s="157"/>
      <c r="F55" s="160"/>
      <c r="G55" s="161"/>
      <c r="H55" s="24"/>
      <c r="I55" s="160"/>
      <c r="J55" s="161"/>
      <c r="K55" s="25"/>
      <c r="L55" s="59" t="str">
        <f>IF(C55="","",IF(VLOOKUP(D55,REASONT:REASONB,2)="D",C55,""))</f>
        <v/>
      </c>
      <c r="M55" s="59" t="str">
        <f>IF(C55="","",IF(VLOOKUP(D55,REASONT:REASONB,2)="C",C55,""))</f>
        <v/>
      </c>
    </row>
    <row r="56" spans="1:13" x14ac:dyDescent="0.2">
      <c r="A56" s="3"/>
      <c r="B56" s="46"/>
      <c r="C56" s="23"/>
      <c r="D56" s="156"/>
      <c r="E56" s="157"/>
      <c r="F56" s="160"/>
      <c r="G56" s="161"/>
      <c r="H56" s="24"/>
      <c r="I56" s="160"/>
      <c r="J56" s="161"/>
      <c r="K56" s="25"/>
      <c r="L56" s="59" t="str">
        <f>IF(C56="","",IF(VLOOKUP(D56,REASONT:REASONB,2)="D",C56,""))</f>
        <v/>
      </c>
      <c r="M56" s="59" t="str">
        <f>IF(C56="","",IF(VLOOKUP(D56,REASONT:REASONB,2)="C",C56,""))</f>
        <v/>
      </c>
    </row>
    <row r="57" spans="1:13" x14ac:dyDescent="0.2">
      <c r="A57" s="3"/>
      <c r="B57" s="46"/>
      <c r="C57" s="23"/>
      <c r="D57" s="156"/>
      <c r="E57" s="157"/>
      <c r="F57" s="160"/>
      <c r="G57" s="161"/>
      <c r="H57" s="24"/>
      <c r="I57" s="160"/>
      <c r="J57" s="161"/>
      <c r="K57" s="25"/>
      <c r="L57" s="59" t="str">
        <f>IF(C57="","",IF(VLOOKUP(D57,REASONT:REASONB,2)="D",C57,""))</f>
        <v/>
      </c>
      <c r="M57" s="59" t="str">
        <f>IF(C57="","",IF(VLOOKUP(D57,REASONT:REASONB,2)="C",C57,""))</f>
        <v/>
      </c>
    </row>
    <row r="58" spans="1:13" x14ac:dyDescent="0.2">
      <c r="A58" s="6"/>
      <c r="B58" s="150" t="str">
        <f>N16&amp;":"&amp;P16&amp;"  |  "&amp;N17&amp;":"&amp;P17&amp;"  |  "&amp;N18&amp;":"&amp;P18&amp;"  |  "&amp;N19&amp;":"&amp;P19&amp;"  |  "&amp;N20&amp;":"&amp;P20&amp;"  |  "&amp;N21&amp;":"&amp;P21&amp;"  |  "&amp;N22&amp;":"&amp;P22&amp;"
"&amp;N23&amp;":"&amp;P23&amp;"  |  "&amp;N24&amp;":"&amp;P24&amp;"  |  "&amp;N25&amp;":"&amp;P25&amp;"  |  "&amp;N26&amp;":"&amp;P26&amp;"  |  "&amp;N27&amp;":"&amp;P27&amp;"  |  "&amp;N28&amp;":"&amp;P28&amp;"  |  "&amp;N29&amp;":"&amp;P29&amp;"  |  "&amp;N30&amp;":"&amp;P30&amp;"  |  "&amp;N31&amp;":"&amp;P31</f>
        <v>dry land training:0  |  game - exhibition:0  |  game - finals:0  |  game - League (ranking):0  |  game - League (seeding):0  |  game - mini:0  |  game - semi finals:0
game - tournament:0  |  game - warmup:0  |  other:0  |  practice:0  |  scrimmage:0  |  team - dinner:0  |  team - excursion:0  |  team - meeting:0  |  team - party:0</v>
      </c>
      <c r="C58" s="151"/>
      <c r="D58" s="151"/>
      <c r="E58" s="151"/>
      <c r="F58" s="151"/>
      <c r="G58" s="151"/>
      <c r="H58" s="151"/>
      <c r="I58" s="151"/>
      <c r="J58" s="151"/>
      <c r="K58" s="152"/>
      <c r="L58" s="59" t="str">
        <f>IF(C58="","",IF(VLOOKUP(D58,REASONT:REASONB,2)="D",C58,""))</f>
        <v/>
      </c>
    </row>
    <row r="59" spans="1:13" ht="13.5" thickBot="1" x14ac:dyDescent="0.25">
      <c r="A59" s="7"/>
      <c r="B59" s="153"/>
      <c r="C59" s="154"/>
      <c r="D59" s="154"/>
      <c r="E59" s="154"/>
      <c r="F59" s="154"/>
      <c r="G59" s="154"/>
      <c r="H59" s="154"/>
      <c r="I59" s="154"/>
      <c r="J59" s="154"/>
      <c r="K59" s="155"/>
    </row>
    <row r="60" spans="1:13" ht="13.5" thickBot="1" x14ac:dyDescent="0.25">
      <c r="L60" s="59" t="str">
        <f>IF(C60="","",IF(VLOOKUP(D60,REASONT:REASONB,2)="D",C60,""))</f>
        <v/>
      </c>
    </row>
    <row r="61" spans="1:13" ht="24.6" customHeight="1" x14ac:dyDescent="0.2">
      <c r="A61" s="1"/>
      <c r="B61" s="137" t="s">
        <v>102</v>
      </c>
      <c r="C61" s="135"/>
      <c r="D61" s="135"/>
      <c r="E61" s="135"/>
      <c r="F61" s="135"/>
      <c r="G61" s="135"/>
      <c r="H61" s="135"/>
      <c r="I61" s="135"/>
      <c r="J61" s="135"/>
      <c r="K61" s="162"/>
      <c r="L61" s="59" t="str">
        <f>IF(C61="","",IF(VLOOKUP(D61,REASONT:REASONB,2)="D",C61,""))</f>
        <v/>
      </c>
    </row>
    <row r="62" spans="1:13" x14ac:dyDescent="0.2">
      <c r="A62" s="3"/>
      <c r="B62" s="138"/>
      <c r="C62" s="136"/>
      <c r="D62" s="136"/>
      <c r="E62" s="136"/>
      <c r="F62" s="136"/>
      <c r="G62" s="136"/>
      <c r="H62" s="136"/>
      <c r="I62" s="136"/>
      <c r="J62" s="136"/>
      <c r="K62" s="163"/>
    </row>
    <row r="63" spans="1:13" x14ac:dyDescent="0.2">
      <c r="A63" s="47"/>
      <c r="B63" s="46"/>
      <c r="C63" s="23"/>
      <c r="D63" s="156"/>
      <c r="E63" s="157"/>
      <c r="F63" s="160"/>
      <c r="G63" s="161"/>
      <c r="H63" s="24"/>
      <c r="I63" s="160"/>
      <c r="J63" s="161"/>
      <c r="K63" s="25"/>
    </row>
    <row r="64" spans="1:13" x14ac:dyDescent="0.2">
      <c r="A64" s="3"/>
      <c r="B64" s="19" t="s">
        <v>13</v>
      </c>
      <c r="C64" s="48" t="s">
        <v>62</v>
      </c>
      <c r="D64" s="158" t="s">
        <v>66</v>
      </c>
      <c r="E64" s="159"/>
      <c r="F64" s="158" t="s">
        <v>63</v>
      </c>
      <c r="G64" s="159"/>
      <c r="H64" s="48" t="s">
        <v>64</v>
      </c>
      <c r="I64" s="158" t="s">
        <v>65</v>
      </c>
      <c r="J64" s="159"/>
      <c r="K64" s="21" t="s">
        <v>64</v>
      </c>
    </row>
    <row r="65" spans="1:13" x14ac:dyDescent="0.2">
      <c r="A65" s="3"/>
      <c r="B65" s="46"/>
      <c r="C65" s="23"/>
      <c r="D65" s="156"/>
      <c r="E65" s="157"/>
      <c r="F65" s="160"/>
      <c r="G65" s="161"/>
      <c r="H65" s="24"/>
      <c r="I65" s="160"/>
      <c r="J65" s="161"/>
      <c r="K65" s="25"/>
      <c r="L65" s="59" t="str">
        <f>IF(C65="","",IF(VLOOKUP(D65,REASONT:REASONB,2)="D",C65,""))</f>
        <v/>
      </c>
      <c r="M65" s="59" t="str">
        <f>IF(C65="","",IF(VLOOKUP(D65,REASONT:REASONB,2)="C",C65,""))</f>
        <v/>
      </c>
    </row>
    <row r="66" spans="1:13" x14ac:dyDescent="0.2">
      <c r="A66" s="3"/>
      <c r="B66" s="46"/>
      <c r="C66" s="23"/>
      <c r="D66" s="156"/>
      <c r="E66" s="157"/>
      <c r="F66" s="160"/>
      <c r="G66" s="161"/>
      <c r="H66" s="24"/>
      <c r="I66" s="160"/>
      <c r="J66" s="161"/>
      <c r="K66" s="25"/>
      <c r="L66" s="59" t="str">
        <f>IF(C66="","",IF(VLOOKUP(D66,REASONT:REASONB,2)="D",C66,""))</f>
        <v/>
      </c>
      <c r="M66" s="59" t="str">
        <f>IF(C66="","",IF(VLOOKUP(D66,REASONT:REASONB,2)="C",C66,""))</f>
        <v/>
      </c>
    </row>
    <row r="67" spans="1:13" x14ac:dyDescent="0.2">
      <c r="A67" s="4"/>
      <c r="B67" s="46"/>
      <c r="C67" s="23"/>
      <c r="D67" s="156"/>
      <c r="E67" s="157"/>
      <c r="F67" s="160"/>
      <c r="G67" s="161"/>
      <c r="H67" s="24"/>
      <c r="I67" s="160"/>
      <c r="J67" s="161"/>
      <c r="K67" s="25"/>
      <c r="L67" s="59" t="str">
        <f>IF(C67="","",IF(VLOOKUP(D67,REASONT:REASONB,2)="D",C67,""))</f>
        <v/>
      </c>
      <c r="M67" s="59" t="str">
        <f>IF(C67="","",IF(VLOOKUP(D67,REASONT:REASONB,2)="C",C67,""))</f>
        <v/>
      </c>
    </row>
    <row r="68" spans="1:13" x14ac:dyDescent="0.2">
      <c r="A68" s="3"/>
      <c r="B68" s="46"/>
      <c r="C68" s="23"/>
      <c r="D68" s="156"/>
      <c r="E68" s="157"/>
      <c r="F68" s="160"/>
      <c r="G68" s="161"/>
      <c r="H68" s="24"/>
      <c r="I68" s="160"/>
      <c r="J68" s="161"/>
      <c r="K68" s="25"/>
      <c r="L68" s="59" t="str">
        <f>IF(C68="","",IF(VLOOKUP(D68,REASONT:REASONB,2)="D",C68,""))</f>
        <v/>
      </c>
      <c r="M68" s="59" t="str">
        <f>IF(C68="","",IF(VLOOKUP(D68,REASONT:REASONB,2)="C",C68,""))</f>
        <v/>
      </c>
    </row>
    <row r="69" spans="1:13" x14ac:dyDescent="0.2">
      <c r="A69" s="4"/>
      <c r="B69" s="46"/>
      <c r="C69" s="23"/>
      <c r="D69" s="156"/>
      <c r="E69" s="157"/>
      <c r="F69" s="160"/>
      <c r="G69" s="161"/>
      <c r="H69" s="24"/>
      <c r="I69" s="160"/>
      <c r="J69" s="161"/>
      <c r="K69" s="25"/>
      <c r="L69" s="59" t="str">
        <f>IF(C69="","",IF(VLOOKUP(D69,REASONT:REASONB,2)="D",C69,""))</f>
        <v/>
      </c>
      <c r="M69" s="59" t="str">
        <f>IF(C69="","",IF(VLOOKUP(D69,REASONT:REASONB,2)="C",C69,""))</f>
        <v/>
      </c>
    </row>
    <row r="70" spans="1:13" x14ac:dyDescent="0.2">
      <c r="A70" s="3"/>
      <c r="B70" s="46"/>
      <c r="C70" s="23"/>
      <c r="D70" s="156"/>
      <c r="E70" s="157"/>
      <c r="F70" s="160"/>
      <c r="G70" s="161"/>
      <c r="H70" s="24"/>
      <c r="I70" s="160"/>
      <c r="J70" s="161"/>
      <c r="K70" s="25"/>
      <c r="L70" s="59" t="str">
        <f>IF(C70="","",IF(VLOOKUP(D70,REASONT:REASONB,2)="D",C70,""))</f>
        <v/>
      </c>
      <c r="M70" s="59" t="str">
        <f>IF(C70="","",IF(VLOOKUP(D70,REASONT:REASONB,2)="C",C70,""))</f>
        <v/>
      </c>
    </row>
    <row r="71" spans="1:13" x14ac:dyDescent="0.2">
      <c r="A71" s="3"/>
      <c r="B71" s="46"/>
      <c r="C71" s="23"/>
      <c r="D71" s="156"/>
      <c r="E71" s="157"/>
      <c r="F71" s="160"/>
      <c r="G71" s="161"/>
      <c r="H71" s="24"/>
      <c r="I71" s="160"/>
      <c r="J71" s="161"/>
      <c r="K71" s="25"/>
      <c r="L71" s="59" t="str">
        <f>IF(C71="","",IF(VLOOKUP(D71,REASONT:REASONB,2)="D",C71,""))</f>
        <v/>
      </c>
      <c r="M71" s="59" t="str">
        <f>IF(C71="","",IF(VLOOKUP(D71,REASONT:REASONB,2)="C",C71,""))</f>
        <v/>
      </c>
    </row>
    <row r="72" spans="1:13" x14ac:dyDescent="0.2">
      <c r="A72" s="3"/>
      <c r="B72" s="46"/>
      <c r="C72" s="23"/>
      <c r="D72" s="156"/>
      <c r="E72" s="157"/>
      <c r="F72" s="160"/>
      <c r="G72" s="161"/>
      <c r="H72" s="24"/>
      <c r="I72" s="160"/>
      <c r="J72" s="161"/>
      <c r="K72" s="25"/>
      <c r="L72" s="59" t="str">
        <f>IF(C72="","",IF(VLOOKUP(D72,REASONT:REASONB,2)="D",C72,""))</f>
        <v/>
      </c>
      <c r="M72" s="59" t="str">
        <f>IF(C72="","",IF(VLOOKUP(D72,REASONT:REASONB,2)="C",C72,""))</f>
        <v/>
      </c>
    </row>
    <row r="73" spans="1:13" x14ac:dyDescent="0.2">
      <c r="A73" s="3"/>
      <c r="B73" s="46"/>
      <c r="C73" s="23"/>
      <c r="D73" s="156"/>
      <c r="E73" s="157"/>
      <c r="F73" s="160"/>
      <c r="G73" s="161"/>
      <c r="H73" s="24"/>
      <c r="I73" s="160"/>
      <c r="J73" s="161"/>
      <c r="K73" s="25"/>
      <c r="L73" s="59" t="str">
        <f>IF(C73="","",IF(VLOOKUP(D73,REASONT:REASONB,2)="D",C73,""))</f>
        <v/>
      </c>
      <c r="M73" s="59" t="str">
        <f>IF(C73="","",IF(VLOOKUP(D73,REASONT:REASONB,2)="C",C73,""))</f>
        <v/>
      </c>
    </row>
    <row r="74" spans="1:13" x14ac:dyDescent="0.2">
      <c r="A74" s="3"/>
      <c r="B74" s="46"/>
      <c r="C74" s="23"/>
      <c r="D74" s="156"/>
      <c r="E74" s="157"/>
      <c r="F74" s="160"/>
      <c r="G74" s="161"/>
      <c r="H74" s="24"/>
      <c r="I74" s="160"/>
      <c r="J74" s="161"/>
      <c r="K74" s="25"/>
      <c r="L74" s="59" t="str">
        <f>IF(C74="","",IF(VLOOKUP(D74,REASONT:REASONB,2)="D",C74,""))</f>
        <v/>
      </c>
      <c r="M74" s="59" t="str">
        <f>IF(C74="","",IF(VLOOKUP(D74,REASONT:REASONB,2)="C",C74,""))</f>
        <v/>
      </c>
    </row>
    <row r="75" spans="1:13" x14ac:dyDescent="0.2">
      <c r="A75" s="4"/>
      <c r="B75" s="46"/>
      <c r="C75" s="23"/>
      <c r="D75" s="156"/>
      <c r="E75" s="157"/>
      <c r="F75" s="160"/>
      <c r="G75" s="161"/>
      <c r="H75" s="24"/>
      <c r="I75" s="160"/>
      <c r="J75" s="161"/>
      <c r="K75" s="25"/>
      <c r="L75" s="59" t="str">
        <f>IF(C75="","",IF(VLOOKUP(D75,REASONT:REASONB,2)="D",C75,""))</f>
        <v/>
      </c>
      <c r="M75" s="59" t="str">
        <f>IF(C75="","",IF(VLOOKUP(D75,REASONT:REASONB,2)="C",C75,""))</f>
        <v/>
      </c>
    </row>
    <row r="76" spans="1:13" x14ac:dyDescent="0.2">
      <c r="A76" s="4"/>
      <c r="B76" s="46"/>
      <c r="C76" s="23"/>
      <c r="D76" s="156"/>
      <c r="E76" s="157"/>
      <c r="F76" s="160"/>
      <c r="G76" s="161"/>
      <c r="H76" s="24"/>
      <c r="I76" s="160"/>
      <c r="J76" s="161"/>
      <c r="K76" s="25"/>
      <c r="L76" s="59" t="str">
        <f>IF(C76="","",IF(VLOOKUP(D76,REASONT:REASONB,2)="D",C76,""))</f>
        <v/>
      </c>
      <c r="M76" s="59" t="str">
        <f>IF(C76="","",IF(VLOOKUP(D76,REASONT:REASONB,2)="C",C76,""))</f>
        <v/>
      </c>
    </row>
    <row r="77" spans="1:13" x14ac:dyDescent="0.2">
      <c r="A77" s="3"/>
      <c r="B77" s="46"/>
      <c r="C77" s="23"/>
      <c r="D77" s="156"/>
      <c r="E77" s="157"/>
      <c r="F77" s="160"/>
      <c r="G77" s="161"/>
      <c r="H77" s="24"/>
      <c r="I77" s="160"/>
      <c r="J77" s="161"/>
      <c r="K77" s="25"/>
      <c r="L77" s="59" t="str">
        <f>IF(C77="","",IF(VLOOKUP(D77,REASONT:REASONB,2)="D",C77,""))</f>
        <v/>
      </c>
      <c r="M77" s="59" t="str">
        <f>IF(C77="","",IF(VLOOKUP(D77,REASONT:REASONB,2)="C",C77,""))</f>
        <v/>
      </c>
    </row>
    <row r="78" spans="1:13" x14ac:dyDescent="0.2">
      <c r="A78" s="3"/>
      <c r="B78" s="46"/>
      <c r="C78" s="23"/>
      <c r="D78" s="156"/>
      <c r="E78" s="157"/>
      <c r="F78" s="160"/>
      <c r="G78" s="161"/>
      <c r="H78" s="24"/>
      <c r="I78" s="160"/>
      <c r="J78" s="161"/>
      <c r="K78" s="25"/>
      <c r="L78" s="59" t="str">
        <f>IF(C78="","",IF(VLOOKUP(D78,REASONT:REASONB,2)="D",C78,""))</f>
        <v/>
      </c>
      <c r="M78" s="59" t="str">
        <f>IF(C78="","",IF(VLOOKUP(D78,REASONT:REASONB,2)="C",C78,""))</f>
        <v/>
      </c>
    </row>
    <row r="79" spans="1:13" x14ac:dyDescent="0.2">
      <c r="A79" s="3"/>
      <c r="B79" s="46"/>
      <c r="C79" s="23"/>
      <c r="D79" s="156"/>
      <c r="E79" s="157"/>
      <c r="F79" s="160"/>
      <c r="G79" s="161"/>
      <c r="H79" s="24"/>
      <c r="I79" s="160"/>
      <c r="J79" s="161"/>
      <c r="K79" s="25"/>
      <c r="L79" s="59" t="str">
        <f>IF(C79="","",IF(VLOOKUP(D79,REASONT:REASONB,2)="D",C79,""))</f>
        <v/>
      </c>
      <c r="M79" s="59" t="str">
        <f>IF(C79="","",IF(VLOOKUP(D79,REASONT:REASONB,2)="C",C79,""))</f>
        <v/>
      </c>
    </row>
    <row r="80" spans="1:13" x14ac:dyDescent="0.2">
      <c r="A80" s="4"/>
      <c r="B80" s="46"/>
      <c r="C80" s="23"/>
      <c r="D80" s="156"/>
      <c r="E80" s="157"/>
      <c r="F80" s="160"/>
      <c r="G80" s="161"/>
      <c r="H80" s="24"/>
      <c r="I80" s="160"/>
      <c r="J80" s="161"/>
      <c r="K80" s="25"/>
      <c r="L80" s="59" t="str">
        <f>IF(C80="","",IF(VLOOKUP(D80,REASONT:REASONB,2)="D",C80,""))</f>
        <v/>
      </c>
      <c r="M80" s="59" t="str">
        <f>IF(C80="","",IF(VLOOKUP(D80,REASONT:REASONB,2)="C",C80,""))</f>
        <v/>
      </c>
    </row>
    <row r="81" spans="1:13" x14ac:dyDescent="0.2">
      <c r="A81" s="3"/>
      <c r="B81" s="46"/>
      <c r="C81" s="23"/>
      <c r="D81" s="156"/>
      <c r="E81" s="157"/>
      <c r="F81" s="160"/>
      <c r="G81" s="161"/>
      <c r="H81" s="24"/>
      <c r="I81" s="160"/>
      <c r="J81" s="161"/>
      <c r="K81" s="25"/>
      <c r="L81" s="59" t="str">
        <f>IF(C81="","",IF(VLOOKUP(D81,REASONT:REASONB,2)="D",C81,""))</f>
        <v/>
      </c>
      <c r="M81" s="59" t="str">
        <f>IF(C81="","",IF(VLOOKUP(D81,REASONT:REASONB,2)="C",C81,""))</f>
        <v/>
      </c>
    </row>
    <row r="82" spans="1:13" x14ac:dyDescent="0.2">
      <c r="A82" s="3"/>
      <c r="B82" s="46"/>
      <c r="C82" s="23"/>
      <c r="D82" s="156"/>
      <c r="E82" s="157"/>
      <c r="F82" s="160"/>
      <c r="G82" s="161"/>
      <c r="H82" s="24"/>
      <c r="I82" s="160"/>
      <c r="J82" s="161"/>
      <c r="K82" s="25"/>
      <c r="L82" s="59" t="str">
        <f>IF(C82="","",IF(VLOOKUP(D82,REASONT:REASONB,2)="D",C82,""))</f>
        <v/>
      </c>
      <c r="M82" s="59" t="str">
        <f>IF(C82="","",IF(VLOOKUP(D82,REASONT:REASONB,2)="C",C82,""))</f>
        <v/>
      </c>
    </row>
    <row r="83" spans="1:13" x14ac:dyDescent="0.2">
      <c r="A83" s="3"/>
      <c r="B83" s="46"/>
      <c r="C83" s="23"/>
      <c r="D83" s="156"/>
      <c r="E83" s="157"/>
      <c r="F83" s="160"/>
      <c r="G83" s="161"/>
      <c r="H83" s="24"/>
      <c r="I83" s="160"/>
      <c r="J83" s="161"/>
      <c r="K83" s="25"/>
      <c r="L83" s="59" t="str">
        <f>IF(C83="","",IF(VLOOKUP(D83,REASONT:REASONB,2)="D",C83,""))</f>
        <v/>
      </c>
      <c r="M83" s="59" t="str">
        <f>IF(C83="","",IF(VLOOKUP(D83,REASONT:REASONB,2)="C",C83,""))</f>
        <v/>
      </c>
    </row>
    <row r="84" spans="1:13" x14ac:dyDescent="0.2">
      <c r="A84" s="4"/>
      <c r="B84" s="46"/>
      <c r="C84" s="23"/>
      <c r="D84" s="156"/>
      <c r="E84" s="157"/>
      <c r="F84" s="160"/>
      <c r="G84" s="161"/>
      <c r="H84" s="24"/>
      <c r="I84" s="160"/>
      <c r="J84" s="161"/>
      <c r="K84" s="25"/>
      <c r="L84" s="59" t="str">
        <f>IF(C84="","",IF(VLOOKUP(D84,REASONT:REASONB,2)="D",C84,""))</f>
        <v/>
      </c>
      <c r="M84" s="59" t="str">
        <f>IF(C84="","",IF(VLOOKUP(D84,REASONT:REASONB,2)="C",C84,""))</f>
        <v/>
      </c>
    </row>
    <row r="85" spans="1:13" x14ac:dyDescent="0.2">
      <c r="A85" s="4"/>
      <c r="B85" s="46"/>
      <c r="C85" s="23"/>
      <c r="D85" s="156"/>
      <c r="E85" s="157"/>
      <c r="F85" s="160"/>
      <c r="G85" s="161"/>
      <c r="H85" s="24"/>
      <c r="I85" s="160"/>
      <c r="J85" s="161"/>
      <c r="K85" s="25"/>
      <c r="L85" s="59" t="str">
        <f>IF(C85="","",IF(VLOOKUP(D85,REASONT:REASONB,2)="D",C85,""))</f>
        <v/>
      </c>
      <c r="M85" s="59" t="str">
        <f>IF(C85="","",IF(VLOOKUP(D85,REASONT:REASONB,2)="C",C85,""))</f>
        <v/>
      </c>
    </row>
    <row r="86" spans="1:13" x14ac:dyDescent="0.2">
      <c r="A86" s="4"/>
      <c r="B86" s="46"/>
      <c r="C86" s="23"/>
      <c r="D86" s="156"/>
      <c r="E86" s="157"/>
      <c r="F86" s="160"/>
      <c r="G86" s="161"/>
      <c r="H86" s="24"/>
      <c r="I86" s="160"/>
      <c r="J86" s="161"/>
      <c r="K86" s="25"/>
      <c r="L86" s="59" t="str">
        <f>IF(C86="","",IF(VLOOKUP(D86,REASONT:REASONB,2)="D",C86,""))</f>
        <v/>
      </c>
      <c r="M86" s="59" t="str">
        <f>IF(C86="","",IF(VLOOKUP(D86,REASONT:REASONB,2)="C",C86,""))</f>
        <v/>
      </c>
    </row>
    <row r="87" spans="1:13" x14ac:dyDescent="0.2">
      <c r="A87" s="3"/>
      <c r="B87" s="46"/>
      <c r="C87" s="23"/>
      <c r="D87" s="156"/>
      <c r="E87" s="157"/>
      <c r="F87" s="160"/>
      <c r="G87" s="161"/>
      <c r="H87" s="24"/>
      <c r="I87" s="160"/>
      <c r="J87" s="161"/>
      <c r="K87" s="25"/>
      <c r="L87" s="59" t="str">
        <f>IF(C87="","",IF(VLOOKUP(D87,REASONT:REASONB,2)="D",C87,""))</f>
        <v/>
      </c>
      <c r="M87" s="59" t="str">
        <f>IF(C87="","",IF(VLOOKUP(D87,REASONT:REASONB,2)="C",C87,""))</f>
        <v/>
      </c>
    </row>
    <row r="88" spans="1:13" x14ac:dyDescent="0.2">
      <c r="A88" s="3"/>
      <c r="B88" s="46"/>
      <c r="C88" s="23"/>
      <c r="D88" s="156"/>
      <c r="E88" s="157"/>
      <c r="F88" s="160"/>
      <c r="G88" s="161"/>
      <c r="H88" s="24"/>
      <c r="I88" s="160"/>
      <c r="J88" s="161"/>
      <c r="K88" s="25"/>
      <c r="L88" s="59" t="str">
        <f>IF(C88="","",IF(VLOOKUP(D88,REASONT:REASONB,2)="D",C88,""))</f>
        <v/>
      </c>
      <c r="M88" s="59" t="str">
        <f>IF(C88="","",IF(VLOOKUP(D88,REASONT:REASONB,2)="C",C88,""))</f>
        <v/>
      </c>
    </row>
    <row r="89" spans="1:13" x14ac:dyDescent="0.2">
      <c r="A89" s="4"/>
      <c r="B89" s="46"/>
      <c r="C89" s="23"/>
      <c r="D89" s="156"/>
      <c r="E89" s="157"/>
      <c r="F89" s="160"/>
      <c r="G89" s="161"/>
      <c r="H89" s="24"/>
      <c r="I89" s="160"/>
      <c r="J89" s="161"/>
      <c r="K89" s="25"/>
      <c r="L89" s="59" t="str">
        <f>IF(C89="","",IF(VLOOKUP(D89,REASONT:REASONB,2)="D",C89,""))</f>
        <v/>
      </c>
      <c r="M89" s="59" t="str">
        <f>IF(C89="","",IF(VLOOKUP(D89,REASONT:REASONB,2)="C",C89,""))</f>
        <v/>
      </c>
    </row>
    <row r="90" spans="1:13" x14ac:dyDescent="0.2">
      <c r="A90" s="3"/>
      <c r="B90" s="46"/>
      <c r="C90" s="23"/>
      <c r="D90" s="156"/>
      <c r="E90" s="157"/>
      <c r="F90" s="160"/>
      <c r="G90" s="161"/>
      <c r="H90" s="24"/>
      <c r="I90" s="160"/>
      <c r="J90" s="161"/>
      <c r="K90" s="25"/>
      <c r="L90" s="59" t="str">
        <f>IF(C90="","",IF(VLOOKUP(D90,REASONT:REASONB,2)="D",C90,""))</f>
        <v/>
      </c>
      <c r="M90" s="59" t="str">
        <f>IF(C90="","",IF(VLOOKUP(D90,REASONT:REASONB,2)="C",C90,""))</f>
        <v/>
      </c>
    </row>
    <row r="91" spans="1:13" x14ac:dyDescent="0.2">
      <c r="A91" s="4"/>
      <c r="B91" s="46"/>
      <c r="C91" s="23"/>
      <c r="D91" s="156"/>
      <c r="E91" s="157"/>
      <c r="F91" s="160"/>
      <c r="G91" s="161"/>
      <c r="H91" s="24"/>
      <c r="I91" s="160"/>
      <c r="J91" s="161"/>
      <c r="K91" s="25"/>
      <c r="L91" s="59" t="str">
        <f>IF(C91="","",IF(VLOOKUP(D91,REASONT:REASONB,2)="D",C91,""))</f>
        <v/>
      </c>
      <c r="M91" s="59" t="str">
        <f>IF(C91="","",IF(VLOOKUP(D91,REASONT:REASONB,2)="C",C91,""))</f>
        <v/>
      </c>
    </row>
    <row r="92" spans="1:13" x14ac:dyDescent="0.2">
      <c r="A92" s="4"/>
      <c r="B92" s="46"/>
      <c r="C92" s="23"/>
      <c r="D92" s="156"/>
      <c r="E92" s="157"/>
      <c r="F92" s="160"/>
      <c r="G92" s="161"/>
      <c r="H92" s="24"/>
      <c r="I92" s="160"/>
      <c r="J92" s="161"/>
      <c r="K92" s="25"/>
      <c r="L92" s="59" t="str">
        <f>IF(C92="","",IF(VLOOKUP(D92,REASONT:REASONB,2)="D",C92,""))</f>
        <v/>
      </c>
      <c r="M92" s="59" t="str">
        <f>IF(C92="","",IF(VLOOKUP(D92,REASONT:REASONB,2)="C",C92,""))</f>
        <v/>
      </c>
    </row>
    <row r="93" spans="1:13" x14ac:dyDescent="0.2">
      <c r="A93" s="3"/>
      <c r="B93" s="46"/>
      <c r="C93" s="23"/>
      <c r="D93" s="156"/>
      <c r="E93" s="157"/>
      <c r="F93" s="160"/>
      <c r="G93" s="161"/>
      <c r="H93" s="24"/>
      <c r="I93" s="160"/>
      <c r="J93" s="161"/>
      <c r="K93" s="25"/>
      <c r="L93" s="59" t="str">
        <f>IF(C93="","",IF(VLOOKUP(D93,REASONT:REASONB,2)="D",C93,""))</f>
        <v/>
      </c>
      <c r="M93" s="59" t="str">
        <f>IF(C93="","",IF(VLOOKUP(D93,REASONT:REASONB,2)="C",C93,""))</f>
        <v/>
      </c>
    </row>
    <row r="94" spans="1:13" x14ac:dyDescent="0.2">
      <c r="A94" s="3"/>
      <c r="B94" s="46"/>
      <c r="C94" s="23"/>
      <c r="D94" s="156"/>
      <c r="E94" s="157"/>
      <c r="F94" s="160"/>
      <c r="G94" s="161"/>
      <c r="H94" s="24"/>
      <c r="I94" s="160"/>
      <c r="J94" s="161"/>
      <c r="K94" s="25"/>
      <c r="L94" s="59" t="str">
        <f>IF(C94="","",IF(VLOOKUP(D94,REASONT:REASONB,2)="D",C94,""))</f>
        <v/>
      </c>
      <c r="M94" s="59" t="str">
        <f>IF(C94="","",IF(VLOOKUP(D94,REASONT:REASONB,2)="C",C94,""))</f>
        <v/>
      </c>
    </row>
    <row r="95" spans="1:13" x14ac:dyDescent="0.2">
      <c r="A95" s="3"/>
      <c r="B95" s="46"/>
      <c r="C95" s="23"/>
      <c r="D95" s="156"/>
      <c r="E95" s="157"/>
      <c r="F95" s="160"/>
      <c r="G95" s="161"/>
      <c r="H95" s="24"/>
      <c r="I95" s="160"/>
      <c r="J95" s="161"/>
      <c r="K95" s="25"/>
      <c r="L95" s="59" t="str">
        <f>IF(C95="","",IF(VLOOKUP(D95,REASONT:REASONB,2)="D",C95,""))</f>
        <v/>
      </c>
      <c r="M95" s="59" t="str">
        <f>IF(C95="","",IF(VLOOKUP(D95,REASONT:REASONB,2)="C",C95,""))</f>
        <v/>
      </c>
    </row>
    <row r="96" spans="1:13" x14ac:dyDescent="0.2">
      <c r="A96" s="3"/>
      <c r="B96" s="46"/>
      <c r="C96" s="23"/>
      <c r="D96" s="156"/>
      <c r="E96" s="157"/>
      <c r="F96" s="160"/>
      <c r="G96" s="161"/>
      <c r="H96" s="24"/>
      <c r="I96" s="160"/>
      <c r="J96" s="161"/>
      <c r="K96" s="25"/>
      <c r="L96" s="59" t="str">
        <f>IF(C96="","",IF(VLOOKUP(D96,REASONT:REASONB,2)="D",C96,""))</f>
        <v/>
      </c>
      <c r="M96" s="59" t="str">
        <f>IF(C96="","",IF(VLOOKUP(D96,REASONT:REASONB,2)="C",C96,""))</f>
        <v/>
      </c>
    </row>
    <row r="97" spans="1:13" x14ac:dyDescent="0.2">
      <c r="A97" s="3"/>
      <c r="B97" s="46"/>
      <c r="C97" s="23"/>
      <c r="D97" s="156"/>
      <c r="E97" s="157"/>
      <c r="F97" s="160"/>
      <c r="G97" s="161"/>
      <c r="H97" s="24"/>
      <c r="I97" s="160"/>
      <c r="J97" s="161"/>
      <c r="K97" s="25"/>
      <c r="L97" s="59" t="str">
        <f>IF(C97="","",IF(VLOOKUP(D97,REASONT:REASONB,2)="D",C97,""))</f>
        <v/>
      </c>
      <c r="M97" s="59" t="str">
        <f>IF(C97="","",IF(VLOOKUP(D97,REASONT:REASONB,2)="C",C97,""))</f>
        <v/>
      </c>
    </row>
    <row r="98" spans="1:13" x14ac:dyDescent="0.2">
      <c r="A98" s="4"/>
      <c r="B98" s="46"/>
      <c r="C98" s="23"/>
      <c r="D98" s="156"/>
      <c r="E98" s="157"/>
      <c r="F98" s="160"/>
      <c r="G98" s="161"/>
      <c r="H98" s="24"/>
      <c r="I98" s="160"/>
      <c r="J98" s="161"/>
      <c r="K98" s="25"/>
      <c r="L98" s="59" t="str">
        <f>IF(C98="","",IF(VLOOKUP(D98,REASONT:REASONB,2)="D",C98,""))</f>
        <v/>
      </c>
      <c r="M98" s="59" t="str">
        <f>IF(C98="","",IF(VLOOKUP(D98,REASONT:REASONB,2)="C",C98,""))</f>
        <v/>
      </c>
    </row>
    <row r="99" spans="1:13" x14ac:dyDescent="0.2">
      <c r="A99" s="3"/>
      <c r="B99" s="46"/>
      <c r="C99" s="23"/>
      <c r="D99" s="156"/>
      <c r="E99" s="157"/>
      <c r="F99" s="160"/>
      <c r="G99" s="161"/>
      <c r="H99" s="24"/>
      <c r="I99" s="160"/>
      <c r="J99" s="161"/>
      <c r="K99" s="25"/>
      <c r="L99" s="59" t="str">
        <f>IF(C99="","",IF(VLOOKUP(D99,REASONT:REASONB,2)="D",C99,""))</f>
        <v/>
      </c>
      <c r="M99" s="59" t="str">
        <f>IF(C99="","",IF(VLOOKUP(D99,REASONT:REASONB,2)="C",C99,""))</f>
        <v/>
      </c>
    </row>
    <row r="100" spans="1:13" x14ac:dyDescent="0.2">
      <c r="A100" s="3"/>
      <c r="B100" s="46"/>
      <c r="C100" s="23"/>
      <c r="D100" s="156"/>
      <c r="E100" s="157"/>
      <c r="F100" s="160"/>
      <c r="G100" s="161"/>
      <c r="H100" s="24"/>
      <c r="I100" s="160"/>
      <c r="J100" s="161"/>
      <c r="K100" s="25"/>
      <c r="L100" s="59" t="str">
        <f>IF(C100="","",IF(VLOOKUP(D100,REASONT:REASONB,2)="D",C100,""))</f>
        <v/>
      </c>
      <c r="M100" s="59" t="str">
        <f>IF(C100="","",IF(VLOOKUP(D100,REASONT:REASONB,2)="C",C100,""))</f>
        <v/>
      </c>
    </row>
    <row r="101" spans="1:13" x14ac:dyDescent="0.2">
      <c r="A101" s="3"/>
      <c r="B101" s="46"/>
      <c r="C101" s="23"/>
      <c r="D101" s="156"/>
      <c r="E101" s="157"/>
      <c r="F101" s="160"/>
      <c r="G101" s="161"/>
      <c r="H101" s="24"/>
      <c r="I101" s="160"/>
      <c r="J101" s="161"/>
      <c r="K101" s="25"/>
      <c r="L101" s="59" t="str">
        <f>IF(C101="","",IF(VLOOKUP(D101,REASONT:REASONB,2)="D",C101,""))</f>
        <v/>
      </c>
      <c r="M101" s="59" t="str">
        <f>IF(C101="","",IF(VLOOKUP(D101,REASONT:REASONB,2)="C",C101,""))</f>
        <v/>
      </c>
    </row>
    <row r="102" spans="1:13" x14ac:dyDescent="0.2">
      <c r="A102" s="3"/>
      <c r="B102" s="46"/>
      <c r="C102" s="23"/>
      <c r="D102" s="156"/>
      <c r="E102" s="157"/>
      <c r="F102" s="160"/>
      <c r="G102" s="161"/>
      <c r="H102" s="24"/>
      <c r="I102" s="160"/>
      <c r="J102" s="161"/>
      <c r="K102" s="25"/>
      <c r="L102" s="59" t="str">
        <f>IF(C102="","",IF(VLOOKUP(D102,REASONT:REASONB,2)="D",C102,""))</f>
        <v/>
      </c>
      <c r="M102" s="59" t="str">
        <f>IF(C102="","",IF(VLOOKUP(D102,REASONT:REASONB,2)="C",C102,""))</f>
        <v/>
      </c>
    </row>
    <row r="103" spans="1:13" x14ac:dyDescent="0.2">
      <c r="A103" s="3"/>
      <c r="B103" s="46"/>
      <c r="C103" s="23"/>
      <c r="D103" s="156"/>
      <c r="E103" s="157"/>
      <c r="F103" s="160"/>
      <c r="G103" s="161"/>
      <c r="H103" s="24"/>
      <c r="I103" s="160"/>
      <c r="J103" s="161"/>
      <c r="K103" s="25"/>
      <c r="L103" s="59" t="str">
        <f>IF(C103="","",IF(VLOOKUP(D103,REASONT:REASONB,2)="D",C103,""))</f>
        <v/>
      </c>
      <c r="M103" s="59" t="str">
        <f>IF(C103="","",IF(VLOOKUP(D103,REASONT:REASONB,2)="C",C103,""))</f>
        <v/>
      </c>
    </row>
    <row r="104" spans="1:13" x14ac:dyDescent="0.2">
      <c r="A104" s="3"/>
      <c r="B104" s="46"/>
      <c r="C104" s="23"/>
      <c r="D104" s="156"/>
      <c r="E104" s="157"/>
      <c r="F104" s="160"/>
      <c r="G104" s="161"/>
      <c r="H104" s="24"/>
      <c r="I104" s="160"/>
      <c r="J104" s="161"/>
      <c r="K104" s="25"/>
      <c r="L104" s="59" t="str">
        <f>IF(C104="","",IF(VLOOKUP(D104,REASONT:REASONB,2)="D",C104,""))</f>
        <v/>
      </c>
      <c r="M104" s="59" t="str">
        <f>IF(C104="","",IF(VLOOKUP(D104,REASONT:REASONB,2)="C",C104,""))</f>
        <v/>
      </c>
    </row>
    <row r="105" spans="1:13" x14ac:dyDescent="0.2">
      <c r="A105" s="3"/>
      <c r="B105" s="46"/>
      <c r="C105" s="23"/>
      <c r="D105" s="156"/>
      <c r="E105" s="157"/>
      <c r="F105" s="160"/>
      <c r="G105" s="161"/>
      <c r="H105" s="24"/>
      <c r="I105" s="160"/>
      <c r="J105" s="161"/>
      <c r="K105" s="25"/>
      <c r="L105" s="59" t="str">
        <f>IF(C105="","",IF(VLOOKUP(D105,REASONT:REASONB,2)="D",C105,""))</f>
        <v/>
      </c>
      <c r="M105" s="59" t="str">
        <f>IF(C105="","",IF(VLOOKUP(D105,REASONT:REASONB,2)="C",C105,""))</f>
        <v/>
      </c>
    </row>
    <row r="106" spans="1:13" x14ac:dyDescent="0.2">
      <c r="A106" s="3"/>
      <c r="B106" s="46"/>
      <c r="C106" s="23"/>
      <c r="D106" s="156"/>
      <c r="E106" s="157"/>
      <c r="F106" s="160"/>
      <c r="G106" s="161"/>
      <c r="H106" s="24"/>
      <c r="I106" s="160"/>
      <c r="J106" s="161"/>
      <c r="K106" s="25"/>
      <c r="L106" s="59" t="str">
        <f>IF(C106="","",IF(VLOOKUP(D106,REASONT:REASONB,2)="D",C106,""))</f>
        <v/>
      </c>
      <c r="M106" s="59" t="str">
        <f>IF(C106="","",IF(VLOOKUP(D106,REASONT:REASONB,2)="C",C106,""))</f>
        <v/>
      </c>
    </row>
    <row r="107" spans="1:13" x14ac:dyDescent="0.2">
      <c r="A107" s="3"/>
      <c r="B107" s="46"/>
      <c r="C107" s="23"/>
      <c r="D107" s="156"/>
      <c r="E107" s="157"/>
      <c r="F107" s="160"/>
      <c r="G107" s="161"/>
      <c r="H107" s="24"/>
      <c r="I107" s="160"/>
      <c r="J107" s="161"/>
      <c r="K107" s="25"/>
      <c r="L107" s="59" t="str">
        <f>IF(C107="","",IF(VLOOKUP(D107,REASONT:REASONB,2)="D",C107,""))</f>
        <v/>
      </c>
      <c r="M107" s="59" t="str">
        <f>IF(C107="","",IF(VLOOKUP(D107,REASONT:REASONB,2)="C",C107,""))</f>
        <v/>
      </c>
    </row>
    <row r="108" spans="1:13" x14ac:dyDescent="0.2">
      <c r="A108" s="3"/>
      <c r="B108" s="46"/>
      <c r="C108" s="23"/>
      <c r="D108" s="156"/>
      <c r="E108" s="157"/>
      <c r="F108" s="160"/>
      <c r="G108" s="161"/>
      <c r="H108" s="24"/>
      <c r="I108" s="160"/>
      <c r="J108" s="161"/>
      <c r="K108" s="25"/>
      <c r="L108" s="59" t="str">
        <f>IF(C108="","",IF(VLOOKUP(D108,REASONT:REASONB,2)="D",C108,""))</f>
        <v/>
      </c>
      <c r="M108" s="59" t="str">
        <f>IF(C108="","",IF(VLOOKUP(D108,REASONT:REASONB,2)="C",C108,""))</f>
        <v/>
      </c>
    </row>
    <row r="109" spans="1:13" x14ac:dyDescent="0.2">
      <c r="A109" s="3"/>
      <c r="B109" s="46"/>
      <c r="C109" s="23"/>
      <c r="D109" s="156"/>
      <c r="E109" s="157"/>
      <c r="F109" s="160"/>
      <c r="G109" s="161"/>
      <c r="H109" s="24"/>
      <c r="I109" s="160"/>
      <c r="J109" s="161"/>
      <c r="K109" s="25"/>
      <c r="L109" s="59" t="str">
        <f>IF(C109="","",IF(VLOOKUP(D109,REASONT:REASONB,2)="D",C109,""))</f>
        <v/>
      </c>
      <c r="M109" s="59" t="str">
        <f>IF(C109="","",IF(VLOOKUP(D109,REASONT:REASONB,2)="C",C109,""))</f>
        <v/>
      </c>
    </row>
    <row r="110" spans="1:13" x14ac:dyDescent="0.2">
      <c r="A110" s="3"/>
      <c r="B110" s="46"/>
      <c r="C110" s="23"/>
      <c r="D110" s="156"/>
      <c r="E110" s="157"/>
      <c r="F110" s="160"/>
      <c r="G110" s="161"/>
      <c r="H110" s="24"/>
      <c r="I110" s="160"/>
      <c r="J110" s="161"/>
      <c r="K110" s="25"/>
      <c r="L110" s="59" t="str">
        <f>IF(C110="","",IF(VLOOKUP(D110,REASONT:REASONB,2)="D",C110,""))</f>
        <v/>
      </c>
      <c r="M110" s="59" t="str">
        <f>IF(C110="","",IF(VLOOKUP(D110,REASONT:REASONB,2)="C",C110,""))</f>
        <v/>
      </c>
    </row>
    <row r="111" spans="1:13" x14ac:dyDescent="0.2">
      <c r="A111" s="3"/>
      <c r="B111" s="46"/>
      <c r="C111" s="23"/>
      <c r="D111" s="156"/>
      <c r="E111" s="157"/>
      <c r="F111" s="160"/>
      <c r="G111" s="161"/>
      <c r="H111" s="24"/>
      <c r="I111" s="160"/>
      <c r="J111" s="161"/>
      <c r="K111" s="25"/>
      <c r="L111" s="59" t="str">
        <f>IF(C111="","",IF(VLOOKUP(D111,REASONT:REASONB,2)="D",C111,""))</f>
        <v/>
      </c>
      <c r="M111" s="59" t="str">
        <f>IF(C111="","",IF(VLOOKUP(D111,REASONT:REASONB,2)="C",C111,""))</f>
        <v/>
      </c>
    </row>
    <row r="112" spans="1:13" x14ac:dyDescent="0.2">
      <c r="A112" s="3"/>
      <c r="B112" s="46"/>
      <c r="C112" s="23"/>
      <c r="D112" s="156"/>
      <c r="E112" s="157"/>
      <c r="F112" s="160"/>
      <c r="G112" s="161"/>
      <c r="H112" s="24"/>
      <c r="I112" s="160"/>
      <c r="J112" s="161"/>
      <c r="K112" s="25"/>
      <c r="L112" s="59" t="str">
        <f>IF(C112="","",IF(VLOOKUP(D112,REASONT:REASONB,2)="D",C112,""))</f>
        <v/>
      </c>
      <c r="M112" s="59" t="str">
        <f>IF(C112="","",IF(VLOOKUP(D112,REASONT:REASONB,2)="C",C112,""))</f>
        <v/>
      </c>
    </row>
    <row r="113" spans="1:13" x14ac:dyDescent="0.2">
      <c r="A113" s="3"/>
      <c r="B113" s="46"/>
      <c r="C113" s="23"/>
      <c r="D113" s="156"/>
      <c r="E113" s="157"/>
      <c r="F113" s="160"/>
      <c r="G113" s="161"/>
      <c r="H113" s="24"/>
      <c r="I113" s="160"/>
      <c r="J113" s="161"/>
      <c r="K113" s="25"/>
      <c r="L113" s="59" t="str">
        <f>IF(C113="","",IF(VLOOKUP(D113,REASONT:REASONB,2)="D",C113,""))</f>
        <v/>
      </c>
      <c r="M113" s="59" t="str">
        <f>IF(C113="","",IF(VLOOKUP(D113,REASONT:REASONB,2)="C",C113,""))</f>
        <v/>
      </c>
    </row>
    <row r="114" spans="1:13" x14ac:dyDescent="0.2">
      <c r="A114" s="3"/>
      <c r="B114" s="46"/>
      <c r="C114" s="23"/>
      <c r="D114" s="156"/>
      <c r="E114" s="157"/>
      <c r="F114" s="160"/>
      <c r="G114" s="161"/>
      <c r="H114" s="24"/>
      <c r="I114" s="160"/>
      <c r="J114" s="161"/>
      <c r="K114" s="25"/>
      <c r="L114" s="59" t="str">
        <f>IF(C114="","",IF(VLOOKUP(D114,REASONT:REASONB,2)="D",C114,""))</f>
        <v/>
      </c>
      <c r="M114" s="59" t="str">
        <f>IF(C114="","",IF(VLOOKUP(D114,REASONT:REASONB,2)="C",C114,""))</f>
        <v/>
      </c>
    </row>
    <row r="115" spans="1:13" x14ac:dyDescent="0.2">
      <c r="A115" s="3"/>
      <c r="B115" s="46"/>
      <c r="C115" s="23"/>
      <c r="D115" s="156"/>
      <c r="E115" s="157"/>
      <c r="F115" s="160"/>
      <c r="G115" s="161"/>
      <c r="H115" s="24"/>
      <c r="I115" s="160"/>
      <c r="J115" s="161"/>
      <c r="K115" s="25"/>
      <c r="L115" s="59" t="str">
        <f>IF(C115="","",IF(VLOOKUP(D115,REASONT:REASONB,2)="D",C115,""))</f>
        <v/>
      </c>
      <c r="M115" s="59" t="str">
        <f>IF(C115="","",IF(VLOOKUP(D115,REASONT:REASONB,2)="C",C115,""))</f>
        <v/>
      </c>
    </row>
    <row r="116" spans="1:13" x14ac:dyDescent="0.2">
      <c r="A116" s="3"/>
      <c r="B116" s="46"/>
      <c r="C116" s="23"/>
      <c r="D116" s="156"/>
      <c r="E116" s="157"/>
      <c r="F116" s="160"/>
      <c r="G116" s="161"/>
      <c r="H116" s="24"/>
      <c r="I116" s="160"/>
      <c r="J116" s="161"/>
      <c r="K116" s="25"/>
      <c r="L116" s="59" t="str">
        <f>IF(C116="","",IF(VLOOKUP(D116,REASONT:REASONB,2)="D",C116,""))</f>
        <v/>
      </c>
      <c r="M116" s="59" t="str">
        <f>IF(C116="","",IF(VLOOKUP(D116,REASONT:REASONB,2)="C",C116,""))</f>
        <v/>
      </c>
    </row>
    <row r="117" spans="1:13" x14ac:dyDescent="0.2">
      <c r="A117" s="3"/>
      <c r="B117" s="46"/>
      <c r="C117" s="23"/>
      <c r="D117" s="156"/>
      <c r="E117" s="157"/>
      <c r="F117" s="160"/>
      <c r="G117" s="161"/>
      <c r="H117" s="24"/>
      <c r="I117" s="160"/>
      <c r="J117" s="161"/>
      <c r="K117" s="25"/>
      <c r="L117" s="59" t="str">
        <f>IF(C117="","",IF(VLOOKUP(D117,REASONT:REASONB,2)="D",C117,""))</f>
        <v/>
      </c>
      <c r="M117" s="59" t="str">
        <f>IF(C117="","",IF(VLOOKUP(D117,REASONT:REASONB,2)="C",C117,""))</f>
        <v/>
      </c>
    </row>
    <row r="118" spans="1:13" x14ac:dyDescent="0.2">
      <c r="A118" s="6"/>
      <c r="B118" s="150" t="str">
        <f>B58</f>
        <v>dry land training:0  |  game - exhibition:0  |  game - finals:0  |  game - League (ranking):0  |  game - League (seeding):0  |  game - mini:0  |  game - semi finals:0
game - tournament:0  |  game - warmup:0  |  other:0  |  practice:0  |  scrimmage:0  |  team - dinner:0  |  team - excursion:0  |  team - meeting:0  |  team - party:0</v>
      </c>
      <c r="C118" s="151"/>
      <c r="D118" s="151"/>
      <c r="E118" s="151"/>
      <c r="F118" s="151"/>
      <c r="G118" s="151"/>
      <c r="H118" s="151"/>
      <c r="I118" s="151"/>
      <c r="J118" s="151"/>
      <c r="K118" s="152"/>
    </row>
    <row r="119" spans="1:13" ht="13.5" thickBot="1" x14ac:dyDescent="0.25">
      <c r="A119" s="7"/>
      <c r="B119" s="153"/>
      <c r="C119" s="154"/>
      <c r="D119" s="154"/>
      <c r="E119" s="154"/>
      <c r="F119" s="154"/>
      <c r="G119" s="154"/>
      <c r="H119" s="154"/>
      <c r="I119" s="154"/>
      <c r="J119" s="154"/>
      <c r="K119" s="155"/>
      <c r="L119" s="60"/>
      <c r="M119" s="60"/>
    </row>
    <row r="120" spans="1:13" ht="13.5" thickBot="1" x14ac:dyDescent="0.25">
      <c r="L120" s="59" t="str">
        <f>IF(C120="","",IF(VLOOKUP(D120,REASONT:REASONB,2)="D",C120,""))</f>
        <v/>
      </c>
    </row>
    <row r="121" spans="1:13" ht="24.6" customHeight="1" x14ac:dyDescent="0.2">
      <c r="A121" s="1"/>
      <c r="B121" s="137" t="s">
        <v>132</v>
      </c>
      <c r="C121" s="135"/>
      <c r="D121" s="135"/>
      <c r="E121" s="135"/>
      <c r="F121" s="135"/>
      <c r="G121" s="135"/>
      <c r="H121" s="135"/>
      <c r="I121" s="135"/>
      <c r="J121" s="135"/>
      <c r="K121" s="162"/>
      <c r="L121" s="59" t="str">
        <f>IF(C121="","",IF(VLOOKUP(D121,REASONT:REASONB,2)="D",C121,""))</f>
        <v/>
      </c>
    </row>
    <row r="122" spans="1:13" x14ac:dyDescent="0.2">
      <c r="A122" s="3"/>
      <c r="B122" s="138"/>
      <c r="C122" s="136"/>
      <c r="D122" s="136"/>
      <c r="E122" s="136"/>
      <c r="F122" s="136"/>
      <c r="G122" s="136"/>
      <c r="H122" s="136"/>
      <c r="I122" s="136"/>
      <c r="J122" s="136"/>
      <c r="K122" s="163"/>
    </row>
    <row r="123" spans="1:13" x14ac:dyDescent="0.2">
      <c r="A123" s="47"/>
      <c r="B123" s="46"/>
      <c r="C123" s="23"/>
      <c r="D123" s="156"/>
      <c r="E123" s="157"/>
      <c r="F123" s="160"/>
      <c r="G123" s="161"/>
      <c r="H123" s="24"/>
      <c r="I123" s="160"/>
      <c r="J123" s="161"/>
      <c r="K123" s="25"/>
    </row>
    <row r="124" spans="1:13" x14ac:dyDescent="0.2">
      <c r="A124" s="3"/>
      <c r="B124" s="19" t="s">
        <v>13</v>
      </c>
      <c r="C124" s="48" t="s">
        <v>62</v>
      </c>
      <c r="D124" s="158" t="s">
        <v>66</v>
      </c>
      <c r="E124" s="159"/>
      <c r="F124" s="158" t="s">
        <v>63</v>
      </c>
      <c r="G124" s="159"/>
      <c r="H124" s="48" t="s">
        <v>64</v>
      </c>
      <c r="I124" s="158" t="s">
        <v>65</v>
      </c>
      <c r="J124" s="159"/>
      <c r="K124" s="21" t="s">
        <v>64</v>
      </c>
    </row>
    <row r="125" spans="1:13" x14ac:dyDescent="0.2">
      <c r="A125" s="3"/>
      <c r="B125" s="46"/>
      <c r="C125" s="23"/>
      <c r="D125" s="156"/>
      <c r="E125" s="157"/>
      <c r="F125" s="160"/>
      <c r="G125" s="161"/>
      <c r="H125" s="24"/>
      <c r="I125" s="160"/>
      <c r="J125" s="161"/>
      <c r="K125" s="25"/>
      <c r="L125" s="59" t="str">
        <f>IF(C125="","",IF(VLOOKUP(D125,REASONT:REASONB,2)="D",C125,""))</f>
        <v/>
      </c>
      <c r="M125" s="59" t="str">
        <f>IF(C125="","",IF(VLOOKUP(D125,REASONT:REASONB,2)="C",C125,""))</f>
        <v/>
      </c>
    </row>
    <row r="126" spans="1:13" x14ac:dyDescent="0.2">
      <c r="A126" s="3"/>
      <c r="B126" s="46"/>
      <c r="C126" s="23"/>
      <c r="D126" s="156"/>
      <c r="E126" s="157"/>
      <c r="F126" s="160"/>
      <c r="G126" s="161"/>
      <c r="H126" s="24"/>
      <c r="I126" s="160"/>
      <c r="J126" s="161"/>
      <c r="K126" s="25"/>
      <c r="L126" s="59" t="str">
        <f>IF(C126="","",IF(VLOOKUP(D126,REASONT:REASONB,2)="D",C126,""))</f>
        <v/>
      </c>
      <c r="M126" s="59" t="str">
        <f>IF(C126="","",IF(VLOOKUP(D126,REASONT:REASONB,2)="C",C126,""))</f>
        <v/>
      </c>
    </row>
    <row r="127" spans="1:13" x14ac:dyDescent="0.2">
      <c r="A127" s="4"/>
      <c r="B127" s="46"/>
      <c r="C127" s="23"/>
      <c r="D127" s="156"/>
      <c r="E127" s="157"/>
      <c r="F127" s="160"/>
      <c r="G127" s="161"/>
      <c r="H127" s="24"/>
      <c r="I127" s="160"/>
      <c r="J127" s="161"/>
      <c r="K127" s="25"/>
      <c r="L127" s="59" t="str">
        <f>IF(C127="","",IF(VLOOKUP(D127,REASONT:REASONB,2)="D",C127,""))</f>
        <v/>
      </c>
      <c r="M127" s="59" t="str">
        <f>IF(C127="","",IF(VLOOKUP(D127,REASONT:REASONB,2)="C",C127,""))</f>
        <v/>
      </c>
    </row>
    <row r="128" spans="1:13" x14ac:dyDescent="0.2">
      <c r="A128" s="3"/>
      <c r="B128" s="46"/>
      <c r="C128" s="23"/>
      <c r="D128" s="156"/>
      <c r="E128" s="157"/>
      <c r="F128" s="160"/>
      <c r="G128" s="161"/>
      <c r="H128" s="24"/>
      <c r="I128" s="160"/>
      <c r="J128" s="161"/>
      <c r="K128" s="25"/>
      <c r="L128" s="59" t="str">
        <f>IF(C128="","",IF(VLOOKUP(D128,REASONT:REASONB,2)="D",C128,""))</f>
        <v/>
      </c>
      <c r="M128" s="59" t="str">
        <f>IF(C128="","",IF(VLOOKUP(D128,REASONT:REASONB,2)="C",C128,""))</f>
        <v/>
      </c>
    </row>
    <row r="129" spans="1:13" x14ac:dyDescent="0.2">
      <c r="A129" s="4"/>
      <c r="B129" s="46"/>
      <c r="C129" s="23"/>
      <c r="D129" s="156"/>
      <c r="E129" s="157"/>
      <c r="F129" s="160"/>
      <c r="G129" s="161"/>
      <c r="H129" s="24"/>
      <c r="I129" s="160"/>
      <c r="J129" s="161"/>
      <c r="K129" s="25"/>
      <c r="L129" s="59" t="str">
        <f>IF(C129="","",IF(VLOOKUP(D129,REASONT:REASONB,2)="D",C129,""))</f>
        <v/>
      </c>
      <c r="M129" s="59" t="str">
        <f>IF(C129="","",IF(VLOOKUP(D129,REASONT:REASONB,2)="C",C129,""))</f>
        <v/>
      </c>
    </row>
    <row r="130" spans="1:13" x14ac:dyDescent="0.2">
      <c r="A130" s="3"/>
      <c r="B130" s="46"/>
      <c r="C130" s="23"/>
      <c r="D130" s="156"/>
      <c r="E130" s="157"/>
      <c r="F130" s="160"/>
      <c r="G130" s="161"/>
      <c r="H130" s="24"/>
      <c r="I130" s="160"/>
      <c r="J130" s="161"/>
      <c r="K130" s="25"/>
      <c r="L130" s="59" t="str">
        <f>IF(C130="","",IF(VLOOKUP(D130,REASONT:REASONB,2)="D",C130,""))</f>
        <v/>
      </c>
      <c r="M130" s="59" t="str">
        <f>IF(C130="","",IF(VLOOKUP(D130,REASONT:REASONB,2)="C",C130,""))</f>
        <v/>
      </c>
    </row>
    <row r="131" spans="1:13" x14ac:dyDescent="0.2">
      <c r="A131" s="3"/>
      <c r="B131" s="46"/>
      <c r="C131" s="23"/>
      <c r="D131" s="156"/>
      <c r="E131" s="157"/>
      <c r="F131" s="160"/>
      <c r="G131" s="161"/>
      <c r="H131" s="24"/>
      <c r="I131" s="160"/>
      <c r="J131" s="161"/>
      <c r="K131" s="25"/>
      <c r="L131" s="59" t="str">
        <f>IF(C131="","",IF(VLOOKUP(D131,REASONT:REASONB,2)="D",C131,""))</f>
        <v/>
      </c>
      <c r="M131" s="59" t="str">
        <f>IF(C131="","",IF(VLOOKUP(D131,REASONT:REASONB,2)="C",C131,""))</f>
        <v/>
      </c>
    </row>
    <row r="132" spans="1:13" x14ac:dyDescent="0.2">
      <c r="A132" s="3"/>
      <c r="B132" s="46"/>
      <c r="C132" s="23"/>
      <c r="D132" s="156"/>
      <c r="E132" s="157"/>
      <c r="F132" s="160"/>
      <c r="G132" s="161"/>
      <c r="H132" s="24"/>
      <c r="I132" s="160"/>
      <c r="J132" s="161"/>
      <c r="K132" s="25"/>
      <c r="L132" s="59" t="str">
        <f>IF(C132="","",IF(VLOOKUP(D132,REASONT:REASONB,2)="D",C132,""))</f>
        <v/>
      </c>
      <c r="M132" s="59" t="str">
        <f>IF(C132="","",IF(VLOOKUP(D132,REASONT:REASONB,2)="C",C132,""))</f>
        <v/>
      </c>
    </row>
    <row r="133" spans="1:13" x14ac:dyDescent="0.2">
      <c r="A133" s="3"/>
      <c r="B133" s="46"/>
      <c r="C133" s="23"/>
      <c r="D133" s="156"/>
      <c r="E133" s="157"/>
      <c r="F133" s="160"/>
      <c r="G133" s="161"/>
      <c r="H133" s="24"/>
      <c r="I133" s="160"/>
      <c r="J133" s="161"/>
      <c r="K133" s="25"/>
      <c r="L133" s="59" t="str">
        <f>IF(C133="","",IF(VLOOKUP(D133,REASONT:REASONB,2)="D",C133,""))</f>
        <v/>
      </c>
      <c r="M133" s="59" t="str">
        <f>IF(C133="","",IF(VLOOKUP(D133,REASONT:REASONB,2)="C",C133,""))</f>
        <v/>
      </c>
    </row>
    <row r="134" spans="1:13" x14ac:dyDescent="0.2">
      <c r="A134" s="3"/>
      <c r="B134" s="46"/>
      <c r="C134" s="23"/>
      <c r="D134" s="156"/>
      <c r="E134" s="157"/>
      <c r="F134" s="160"/>
      <c r="G134" s="161"/>
      <c r="H134" s="24"/>
      <c r="I134" s="160"/>
      <c r="J134" s="161"/>
      <c r="K134" s="25"/>
      <c r="L134" s="59" t="str">
        <f>IF(C134="","",IF(VLOOKUP(D134,REASONT:REASONB,2)="D",C134,""))</f>
        <v/>
      </c>
      <c r="M134" s="59" t="str">
        <f>IF(C134="","",IF(VLOOKUP(D134,REASONT:REASONB,2)="C",C134,""))</f>
        <v/>
      </c>
    </row>
    <row r="135" spans="1:13" x14ac:dyDescent="0.2">
      <c r="A135" s="4"/>
      <c r="B135" s="46"/>
      <c r="C135" s="23"/>
      <c r="D135" s="156"/>
      <c r="E135" s="157"/>
      <c r="F135" s="160"/>
      <c r="G135" s="161"/>
      <c r="H135" s="24"/>
      <c r="I135" s="160"/>
      <c r="J135" s="161"/>
      <c r="K135" s="25"/>
      <c r="L135" s="59" t="str">
        <f>IF(C135="","",IF(VLOOKUP(D135,REASONT:REASONB,2)="D",C135,""))</f>
        <v/>
      </c>
      <c r="M135" s="59" t="str">
        <f>IF(C135="","",IF(VLOOKUP(D135,REASONT:REASONB,2)="C",C135,""))</f>
        <v/>
      </c>
    </row>
    <row r="136" spans="1:13" x14ac:dyDescent="0.2">
      <c r="A136" s="4"/>
      <c r="B136" s="46"/>
      <c r="C136" s="23"/>
      <c r="D136" s="156"/>
      <c r="E136" s="157"/>
      <c r="F136" s="160"/>
      <c r="G136" s="161"/>
      <c r="H136" s="24"/>
      <c r="I136" s="160"/>
      <c r="J136" s="161"/>
      <c r="K136" s="25"/>
      <c r="L136" s="59" t="str">
        <f>IF(C136="","",IF(VLOOKUP(D136,REASONT:REASONB,2)="D",C136,""))</f>
        <v/>
      </c>
      <c r="M136" s="59" t="str">
        <f>IF(C136="","",IF(VLOOKUP(D136,REASONT:REASONB,2)="C",C136,""))</f>
        <v/>
      </c>
    </row>
    <row r="137" spans="1:13" x14ac:dyDescent="0.2">
      <c r="A137" s="3"/>
      <c r="B137" s="46"/>
      <c r="C137" s="23"/>
      <c r="D137" s="156"/>
      <c r="E137" s="157"/>
      <c r="F137" s="160"/>
      <c r="G137" s="161"/>
      <c r="H137" s="24"/>
      <c r="I137" s="160"/>
      <c r="J137" s="161"/>
      <c r="K137" s="25"/>
      <c r="L137" s="59" t="str">
        <f>IF(C137="","",IF(VLOOKUP(D137,REASONT:REASONB,2)="D",C137,""))</f>
        <v/>
      </c>
      <c r="M137" s="59" t="str">
        <f>IF(C137="","",IF(VLOOKUP(D137,REASONT:REASONB,2)="C",C137,""))</f>
        <v/>
      </c>
    </row>
    <row r="138" spans="1:13" x14ac:dyDescent="0.2">
      <c r="A138" s="3"/>
      <c r="B138" s="46"/>
      <c r="C138" s="23"/>
      <c r="D138" s="156"/>
      <c r="E138" s="157"/>
      <c r="F138" s="160"/>
      <c r="G138" s="161"/>
      <c r="H138" s="24"/>
      <c r="I138" s="160"/>
      <c r="J138" s="161"/>
      <c r="K138" s="25"/>
      <c r="L138" s="59" t="str">
        <f>IF(C138="","",IF(VLOOKUP(D138,REASONT:REASONB,2)="D",C138,""))</f>
        <v/>
      </c>
      <c r="M138" s="59" t="str">
        <f>IF(C138="","",IF(VLOOKUP(D138,REASONT:REASONB,2)="C",C138,""))</f>
        <v/>
      </c>
    </row>
    <row r="139" spans="1:13" x14ac:dyDescent="0.2">
      <c r="A139" s="3"/>
      <c r="B139" s="46"/>
      <c r="C139" s="23"/>
      <c r="D139" s="156"/>
      <c r="E139" s="157"/>
      <c r="F139" s="160"/>
      <c r="G139" s="161"/>
      <c r="H139" s="24"/>
      <c r="I139" s="160"/>
      <c r="J139" s="161"/>
      <c r="K139" s="25"/>
      <c r="L139" s="59" t="str">
        <f>IF(C139="","",IF(VLOOKUP(D139,REASONT:REASONB,2)="D",C139,""))</f>
        <v/>
      </c>
      <c r="M139" s="59" t="str">
        <f>IF(C139="","",IF(VLOOKUP(D139,REASONT:REASONB,2)="C",C139,""))</f>
        <v/>
      </c>
    </row>
    <row r="140" spans="1:13" x14ac:dyDescent="0.2">
      <c r="A140" s="4"/>
      <c r="B140" s="46"/>
      <c r="C140" s="23"/>
      <c r="D140" s="156"/>
      <c r="E140" s="157"/>
      <c r="F140" s="160"/>
      <c r="G140" s="161"/>
      <c r="H140" s="24"/>
      <c r="I140" s="160"/>
      <c r="J140" s="161"/>
      <c r="K140" s="25"/>
      <c r="L140" s="59" t="str">
        <f>IF(C140="","",IF(VLOOKUP(D140,REASONT:REASONB,2)="D",C140,""))</f>
        <v/>
      </c>
      <c r="M140" s="59" t="str">
        <f>IF(C140="","",IF(VLOOKUP(D140,REASONT:REASONB,2)="C",C140,""))</f>
        <v/>
      </c>
    </row>
    <row r="141" spans="1:13" x14ac:dyDescent="0.2">
      <c r="A141" s="3"/>
      <c r="B141" s="46"/>
      <c r="C141" s="23"/>
      <c r="D141" s="156"/>
      <c r="E141" s="157"/>
      <c r="F141" s="160"/>
      <c r="G141" s="161"/>
      <c r="H141" s="24"/>
      <c r="I141" s="160"/>
      <c r="J141" s="161"/>
      <c r="K141" s="25"/>
      <c r="L141" s="59" t="str">
        <f>IF(C141="","",IF(VLOOKUP(D141,REASONT:REASONB,2)="D",C141,""))</f>
        <v/>
      </c>
      <c r="M141" s="59" t="str">
        <f>IF(C141="","",IF(VLOOKUP(D141,REASONT:REASONB,2)="C",C141,""))</f>
        <v/>
      </c>
    </row>
    <row r="142" spans="1:13" x14ac:dyDescent="0.2">
      <c r="A142" s="3"/>
      <c r="B142" s="46"/>
      <c r="C142" s="23"/>
      <c r="D142" s="156"/>
      <c r="E142" s="157"/>
      <c r="F142" s="160"/>
      <c r="G142" s="161"/>
      <c r="H142" s="24"/>
      <c r="I142" s="160"/>
      <c r="J142" s="161"/>
      <c r="K142" s="25"/>
      <c r="L142" s="59" t="str">
        <f>IF(C142="","",IF(VLOOKUP(D142,REASONT:REASONB,2)="D",C142,""))</f>
        <v/>
      </c>
      <c r="M142" s="59" t="str">
        <f>IF(C142="","",IF(VLOOKUP(D142,REASONT:REASONB,2)="C",C142,""))</f>
        <v/>
      </c>
    </row>
    <row r="143" spans="1:13" x14ac:dyDescent="0.2">
      <c r="A143" s="3"/>
      <c r="B143" s="46"/>
      <c r="C143" s="23"/>
      <c r="D143" s="156"/>
      <c r="E143" s="157"/>
      <c r="F143" s="160"/>
      <c r="G143" s="161"/>
      <c r="H143" s="24"/>
      <c r="I143" s="160"/>
      <c r="J143" s="161"/>
      <c r="K143" s="25"/>
      <c r="L143" s="59" t="str">
        <f>IF(C143="","",IF(VLOOKUP(D143,REASONT:REASONB,2)="D",C143,""))</f>
        <v/>
      </c>
      <c r="M143" s="59" t="str">
        <f>IF(C143="","",IF(VLOOKUP(D143,REASONT:REASONB,2)="C",C143,""))</f>
        <v/>
      </c>
    </row>
    <row r="144" spans="1:13" x14ac:dyDescent="0.2">
      <c r="A144" s="4"/>
      <c r="B144" s="46"/>
      <c r="C144" s="23"/>
      <c r="D144" s="156"/>
      <c r="E144" s="157"/>
      <c r="F144" s="160"/>
      <c r="G144" s="161"/>
      <c r="H144" s="24"/>
      <c r="I144" s="160"/>
      <c r="J144" s="161"/>
      <c r="K144" s="25"/>
      <c r="L144" s="59" t="str">
        <f>IF(C144="","",IF(VLOOKUP(D144,REASONT:REASONB,2)="D",C144,""))</f>
        <v/>
      </c>
      <c r="M144" s="59" t="str">
        <f>IF(C144="","",IF(VLOOKUP(D144,REASONT:REASONB,2)="C",C144,""))</f>
        <v/>
      </c>
    </row>
    <row r="145" spans="1:13" x14ac:dyDescent="0.2">
      <c r="A145" s="4"/>
      <c r="B145" s="46"/>
      <c r="C145" s="23"/>
      <c r="D145" s="156"/>
      <c r="E145" s="157"/>
      <c r="F145" s="160"/>
      <c r="G145" s="161"/>
      <c r="H145" s="24"/>
      <c r="I145" s="160"/>
      <c r="J145" s="161"/>
      <c r="K145" s="25"/>
      <c r="L145" s="59" t="str">
        <f>IF(C145="","",IF(VLOOKUP(D145,REASONT:REASONB,2)="D",C145,""))</f>
        <v/>
      </c>
      <c r="M145" s="59" t="str">
        <f>IF(C145="","",IF(VLOOKUP(D145,REASONT:REASONB,2)="C",C145,""))</f>
        <v/>
      </c>
    </row>
    <row r="146" spans="1:13" x14ac:dyDescent="0.2">
      <c r="A146" s="4"/>
      <c r="B146" s="46"/>
      <c r="C146" s="23"/>
      <c r="D146" s="156"/>
      <c r="E146" s="157"/>
      <c r="F146" s="160"/>
      <c r="G146" s="161"/>
      <c r="H146" s="24"/>
      <c r="I146" s="160"/>
      <c r="J146" s="161"/>
      <c r="K146" s="25"/>
      <c r="L146" s="59" t="str">
        <f>IF(C146="","",IF(VLOOKUP(D146,REASONT:REASONB,2)="D",C146,""))</f>
        <v/>
      </c>
      <c r="M146" s="59" t="str">
        <f>IF(C146="","",IF(VLOOKUP(D146,REASONT:REASONB,2)="C",C146,""))</f>
        <v/>
      </c>
    </row>
    <row r="147" spans="1:13" x14ac:dyDescent="0.2">
      <c r="A147" s="3"/>
      <c r="B147" s="46"/>
      <c r="C147" s="23"/>
      <c r="D147" s="156"/>
      <c r="E147" s="157"/>
      <c r="F147" s="160"/>
      <c r="G147" s="161"/>
      <c r="H147" s="24"/>
      <c r="I147" s="160"/>
      <c r="J147" s="161"/>
      <c r="K147" s="25"/>
      <c r="L147" s="59" t="str">
        <f>IF(C147="","",IF(VLOOKUP(D147,REASONT:REASONB,2)="D",C147,""))</f>
        <v/>
      </c>
      <c r="M147" s="59" t="str">
        <f>IF(C147="","",IF(VLOOKUP(D147,REASONT:REASONB,2)="C",C147,""))</f>
        <v/>
      </c>
    </row>
    <row r="148" spans="1:13" x14ac:dyDescent="0.2">
      <c r="A148" s="3"/>
      <c r="B148" s="46"/>
      <c r="C148" s="23"/>
      <c r="D148" s="156"/>
      <c r="E148" s="157"/>
      <c r="F148" s="160"/>
      <c r="G148" s="161"/>
      <c r="H148" s="24"/>
      <c r="I148" s="160"/>
      <c r="J148" s="161"/>
      <c r="K148" s="25"/>
      <c r="L148" s="59" t="str">
        <f>IF(C148="","",IF(VLOOKUP(D148,REASONT:REASONB,2)="D",C148,""))</f>
        <v/>
      </c>
      <c r="M148" s="59" t="str">
        <f>IF(C148="","",IF(VLOOKUP(D148,REASONT:REASONB,2)="C",C148,""))</f>
        <v/>
      </c>
    </row>
    <row r="149" spans="1:13" x14ac:dyDescent="0.2">
      <c r="A149" s="4"/>
      <c r="B149" s="46"/>
      <c r="C149" s="23"/>
      <c r="D149" s="156"/>
      <c r="E149" s="157"/>
      <c r="F149" s="160"/>
      <c r="G149" s="161"/>
      <c r="H149" s="24"/>
      <c r="I149" s="160"/>
      <c r="J149" s="161"/>
      <c r="K149" s="25"/>
      <c r="L149" s="59" t="str">
        <f>IF(C149="","",IF(VLOOKUP(D149,REASONT:REASONB,2)="D",C149,""))</f>
        <v/>
      </c>
      <c r="M149" s="59" t="str">
        <f>IF(C149="","",IF(VLOOKUP(D149,REASONT:REASONB,2)="C",C149,""))</f>
        <v/>
      </c>
    </row>
    <row r="150" spans="1:13" x14ac:dyDescent="0.2">
      <c r="A150" s="3"/>
      <c r="B150" s="46"/>
      <c r="C150" s="23"/>
      <c r="D150" s="156"/>
      <c r="E150" s="157"/>
      <c r="F150" s="160"/>
      <c r="G150" s="161"/>
      <c r="H150" s="24"/>
      <c r="I150" s="160"/>
      <c r="J150" s="161"/>
      <c r="K150" s="25"/>
      <c r="L150" s="59" t="str">
        <f>IF(C150="","",IF(VLOOKUP(D150,REASONT:REASONB,2)="D",C150,""))</f>
        <v/>
      </c>
      <c r="M150" s="59" t="str">
        <f>IF(C150="","",IF(VLOOKUP(D150,REASONT:REASONB,2)="C",C150,""))</f>
        <v/>
      </c>
    </row>
    <row r="151" spans="1:13" x14ac:dyDescent="0.2">
      <c r="A151" s="4"/>
      <c r="B151" s="46"/>
      <c r="C151" s="23"/>
      <c r="D151" s="156"/>
      <c r="E151" s="157"/>
      <c r="F151" s="160"/>
      <c r="G151" s="161"/>
      <c r="H151" s="24"/>
      <c r="I151" s="160"/>
      <c r="J151" s="161"/>
      <c r="K151" s="25"/>
      <c r="L151" s="59" t="str">
        <f>IF(C151="","",IF(VLOOKUP(D151,REASONT:REASONB,2)="D",C151,""))</f>
        <v/>
      </c>
      <c r="M151" s="59" t="str">
        <f>IF(C151="","",IF(VLOOKUP(D151,REASONT:REASONB,2)="C",C151,""))</f>
        <v/>
      </c>
    </row>
    <row r="152" spans="1:13" x14ac:dyDescent="0.2">
      <c r="A152" s="4"/>
      <c r="B152" s="46"/>
      <c r="C152" s="23"/>
      <c r="D152" s="156"/>
      <c r="E152" s="157"/>
      <c r="F152" s="160"/>
      <c r="G152" s="161"/>
      <c r="H152" s="24"/>
      <c r="I152" s="160"/>
      <c r="J152" s="161"/>
      <c r="K152" s="25"/>
      <c r="L152" s="59" t="str">
        <f>IF(C152="","",IF(VLOOKUP(D152,REASONT:REASONB,2)="D",C152,""))</f>
        <v/>
      </c>
      <c r="M152" s="59" t="str">
        <f>IF(C152="","",IF(VLOOKUP(D152,REASONT:REASONB,2)="C",C152,""))</f>
        <v/>
      </c>
    </row>
    <row r="153" spans="1:13" x14ac:dyDescent="0.2">
      <c r="A153" s="3"/>
      <c r="B153" s="46"/>
      <c r="C153" s="23"/>
      <c r="D153" s="156"/>
      <c r="E153" s="157"/>
      <c r="F153" s="160"/>
      <c r="G153" s="161"/>
      <c r="H153" s="24"/>
      <c r="I153" s="160"/>
      <c r="J153" s="161"/>
      <c r="K153" s="25"/>
      <c r="L153" s="59" t="str">
        <f>IF(C153="","",IF(VLOOKUP(D153,REASONT:REASONB,2)="D",C153,""))</f>
        <v/>
      </c>
      <c r="M153" s="59" t="str">
        <f>IF(C153="","",IF(VLOOKUP(D153,REASONT:REASONB,2)="C",C153,""))</f>
        <v/>
      </c>
    </row>
    <row r="154" spans="1:13" x14ac:dyDescent="0.2">
      <c r="A154" s="3"/>
      <c r="B154" s="46"/>
      <c r="C154" s="23"/>
      <c r="D154" s="156"/>
      <c r="E154" s="157"/>
      <c r="F154" s="160"/>
      <c r="G154" s="161"/>
      <c r="H154" s="24"/>
      <c r="I154" s="160"/>
      <c r="J154" s="161"/>
      <c r="K154" s="25"/>
      <c r="L154" s="59" t="str">
        <f>IF(C154="","",IF(VLOOKUP(D154,REASONT:REASONB,2)="D",C154,""))</f>
        <v/>
      </c>
      <c r="M154" s="59" t="str">
        <f>IF(C154="","",IF(VLOOKUP(D154,REASONT:REASONB,2)="C",C154,""))</f>
        <v/>
      </c>
    </row>
    <row r="155" spans="1:13" x14ac:dyDescent="0.2">
      <c r="A155" s="3"/>
      <c r="B155" s="46"/>
      <c r="C155" s="23"/>
      <c r="D155" s="156"/>
      <c r="E155" s="157"/>
      <c r="F155" s="160"/>
      <c r="G155" s="161"/>
      <c r="H155" s="24"/>
      <c r="I155" s="160"/>
      <c r="J155" s="161"/>
      <c r="K155" s="25"/>
      <c r="L155" s="59" t="str">
        <f>IF(C155="","",IF(VLOOKUP(D155,REASONT:REASONB,2)="D",C155,""))</f>
        <v/>
      </c>
      <c r="M155" s="59" t="str">
        <f>IF(C155="","",IF(VLOOKUP(D155,REASONT:REASONB,2)="C",C155,""))</f>
        <v/>
      </c>
    </row>
    <row r="156" spans="1:13" x14ac:dyDescent="0.2">
      <c r="A156" s="3"/>
      <c r="B156" s="46"/>
      <c r="C156" s="23"/>
      <c r="D156" s="156"/>
      <c r="E156" s="157"/>
      <c r="F156" s="160"/>
      <c r="G156" s="161"/>
      <c r="H156" s="24"/>
      <c r="I156" s="160"/>
      <c r="J156" s="161"/>
      <c r="K156" s="25"/>
      <c r="L156" s="59" t="str">
        <f>IF(C156="","",IF(VLOOKUP(D156,REASONT:REASONB,2)="D",C156,""))</f>
        <v/>
      </c>
      <c r="M156" s="59" t="str">
        <f>IF(C156="","",IF(VLOOKUP(D156,REASONT:REASONB,2)="C",C156,""))</f>
        <v/>
      </c>
    </row>
    <row r="157" spans="1:13" x14ac:dyDescent="0.2">
      <c r="A157" s="3"/>
      <c r="B157" s="46"/>
      <c r="C157" s="23"/>
      <c r="D157" s="156"/>
      <c r="E157" s="157"/>
      <c r="F157" s="160"/>
      <c r="G157" s="161"/>
      <c r="H157" s="24"/>
      <c r="I157" s="160"/>
      <c r="J157" s="161"/>
      <c r="K157" s="25"/>
      <c r="L157" s="59" t="str">
        <f>IF(C157="","",IF(VLOOKUP(D157,REASONT:REASONB,2)="D",C157,""))</f>
        <v/>
      </c>
      <c r="M157" s="59" t="str">
        <f>IF(C157="","",IF(VLOOKUP(D157,REASONT:REASONB,2)="C",C157,""))</f>
        <v/>
      </c>
    </row>
    <row r="158" spans="1:13" x14ac:dyDescent="0.2">
      <c r="A158" s="4"/>
      <c r="B158" s="46"/>
      <c r="C158" s="23"/>
      <c r="D158" s="156"/>
      <c r="E158" s="157"/>
      <c r="F158" s="160"/>
      <c r="G158" s="161"/>
      <c r="H158" s="24"/>
      <c r="I158" s="160"/>
      <c r="J158" s="161"/>
      <c r="K158" s="25"/>
      <c r="L158" s="59" t="str">
        <f>IF(C158="","",IF(VLOOKUP(D158,REASONT:REASONB,2)="D",C158,""))</f>
        <v/>
      </c>
      <c r="M158" s="59" t="str">
        <f>IF(C158="","",IF(VLOOKUP(D158,REASONT:REASONB,2)="C",C158,""))</f>
        <v/>
      </c>
    </row>
    <row r="159" spans="1:13" x14ac:dyDescent="0.2">
      <c r="A159" s="3"/>
      <c r="B159" s="46"/>
      <c r="C159" s="23"/>
      <c r="D159" s="156"/>
      <c r="E159" s="157"/>
      <c r="F159" s="160"/>
      <c r="G159" s="161"/>
      <c r="H159" s="24"/>
      <c r="I159" s="160"/>
      <c r="J159" s="161"/>
      <c r="K159" s="25"/>
      <c r="L159" s="59" t="str">
        <f>IF(C159="","",IF(VLOOKUP(D159,REASONT:REASONB,2)="D",C159,""))</f>
        <v/>
      </c>
      <c r="M159" s="59" t="str">
        <f>IF(C159="","",IF(VLOOKUP(D159,REASONT:REASONB,2)="C",C159,""))</f>
        <v/>
      </c>
    </row>
    <row r="160" spans="1:13" x14ac:dyDescent="0.2">
      <c r="A160" s="3"/>
      <c r="B160" s="46"/>
      <c r="C160" s="23"/>
      <c r="D160" s="156"/>
      <c r="E160" s="157"/>
      <c r="F160" s="160"/>
      <c r="G160" s="161"/>
      <c r="H160" s="24"/>
      <c r="I160" s="160"/>
      <c r="J160" s="161"/>
      <c r="K160" s="25"/>
      <c r="L160" s="59" t="str">
        <f>IF(C160="","",IF(VLOOKUP(D160,REASONT:REASONB,2)="D",C160,""))</f>
        <v/>
      </c>
      <c r="M160" s="59" t="str">
        <f>IF(C160="","",IF(VLOOKUP(D160,REASONT:REASONB,2)="C",C160,""))</f>
        <v/>
      </c>
    </row>
    <row r="161" spans="1:13" x14ac:dyDescent="0.2">
      <c r="A161" s="3"/>
      <c r="B161" s="46"/>
      <c r="C161" s="23"/>
      <c r="D161" s="156"/>
      <c r="E161" s="157"/>
      <c r="F161" s="160"/>
      <c r="G161" s="161"/>
      <c r="H161" s="24"/>
      <c r="I161" s="160"/>
      <c r="J161" s="161"/>
      <c r="K161" s="25"/>
      <c r="L161" s="59" t="str">
        <f>IF(C161="","",IF(VLOOKUP(D161,REASONT:REASONB,2)="D",C161,""))</f>
        <v/>
      </c>
      <c r="M161" s="59" t="str">
        <f>IF(C161="","",IF(VLOOKUP(D161,REASONT:REASONB,2)="C",C161,""))</f>
        <v/>
      </c>
    </row>
    <row r="162" spans="1:13" x14ac:dyDescent="0.2">
      <c r="A162" s="3"/>
      <c r="B162" s="46"/>
      <c r="C162" s="23"/>
      <c r="D162" s="156"/>
      <c r="E162" s="157"/>
      <c r="F162" s="160"/>
      <c r="G162" s="161"/>
      <c r="H162" s="24"/>
      <c r="I162" s="160"/>
      <c r="J162" s="161"/>
      <c r="K162" s="25"/>
      <c r="L162" s="59" t="str">
        <f>IF(C162="","",IF(VLOOKUP(D162,REASONT:REASONB,2)="D",C162,""))</f>
        <v/>
      </c>
      <c r="M162" s="59" t="str">
        <f>IF(C162="","",IF(VLOOKUP(D162,REASONT:REASONB,2)="C",C162,""))</f>
        <v/>
      </c>
    </row>
    <row r="163" spans="1:13" x14ac:dyDescent="0.2">
      <c r="A163" s="3"/>
      <c r="B163" s="46"/>
      <c r="C163" s="23"/>
      <c r="D163" s="156"/>
      <c r="E163" s="157"/>
      <c r="F163" s="160"/>
      <c r="G163" s="161"/>
      <c r="H163" s="24"/>
      <c r="I163" s="160"/>
      <c r="J163" s="161"/>
      <c r="K163" s="25"/>
      <c r="L163" s="59" t="str">
        <f>IF(C163="","",IF(VLOOKUP(D163,REASONT:REASONB,2)="D",C163,""))</f>
        <v/>
      </c>
      <c r="M163" s="59" t="str">
        <f>IF(C163="","",IF(VLOOKUP(D163,REASONT:REASONB,2)="C",C163,""))</f>
        <v/>
      </c>
    </row>
    <row r="164" spans="1:13" x14ac:dyDescent="0.2">
      <c r="A164" s="3"/>
      <c r="B164" s="46"/>
      <c r="C164" s="23"/>
      <c r="D164" s="156"/>
      <c r="E164" s="157"/>
      <c r="F164" s="160"/>
      <c r="G164" s="161"/>
      <c r="H164" s="24"/>
      <c r="I164" s="160"/>
      <c r="J164" s="161"/>
      <c r="K164" s="25"/>
      <c r="L164" s="59" t="str">
        <f>IF(C164="","",IF(VLOOKUP(D164,REASONT:REASONB,2)="D",C164,""))</f>
        <v/>
      </c>
      <c r="M164" s="59" t="str">
        <f>IF(C164="","",IF(VLOOKUP(D164,REASONT:REASONB,2)="C",C164,""))</f>
        <v/>
      </c>
    </row>
    <row r="165" spans="1:13" x14ac:dyDescent="0.2">
      <c r="A165" s="3"/>
      <c r="B165" s="46"/>
      <c r="C165" s="23"/>
      <c r="D165" s="156"/>
      <c r="E165" s="157"/>
      <c r="F165" s="160"/>
      <c r="G165" s="161"/>
      <c r="H165" s="24"/>
      <c r="I165" s="160"/>
      <c r="J165" s="161"/>
      <c r="K165" s="25"/>
      <c r="L165" s="59" t="str">
        <f>IF(C165="","",IF(VLOOKUP(D165,REASONT:REASONB,2)="D",C165,""))</f>
        <v/>
      </c>
      <c r="M165" s="59" t="str">
        <f>IF(C165="","",IF(VLOOKUP(D165,REASONT:REASONB,2)="C",C165,""))</f>
        <v/>
      </c>
    </row>
    <row r="166" spans="1:13" x14ac:dyDescent="0.2">
      <c r="A166" s="3"/>
      <c r="B166" s="46"/>
      <c r="C166" s="23"/>
      <c r="D166" s="156"/>
      <c r="E166" s="157"/>
      <c r="F166" s="160"/>
      <c r="G166" s="161"/>
      <c r="H166" s="24"/>
      <c r="I166" s="160"/>
      <c r="J166" s="161"/>
      <c r="K166" s="25"/>
      <c r="L166" s="59" t="str">
        <f>IF(C166="","",IF(VLOOKUP(D166,REASONT:REASONB,2)="D",C166,""))</f>
        <v/>
      </c>
      <c r="M166" s="59" t="str">
        <f>IF(C166="","",IF(VLOOKUP(D166,REASONT:REASONB,2)="C",C166,""))</f>
        <v/>
      </c>
    </row>
    <row r="167" spans="1:13" x14ac:dyDescent="0.2">
      <c r="A167" s="3"/>
      <c r="B167" s="46"/>
      <c r="C167" s="23"/>
      <c r="D167" s="156"/>
      <c r="E167" s="157"/>
      <c r="F167" s="160"/>
      <c r="G167" s="161"/>
      <c r="H167" s="24"/>
      <c r="I167" s="160"/>
      <c r="J167" s="161"/>
      <c r="K167" s="25"/>
      <c r="L167" s="59" t="str">
        <f>IF(C167="","",IF(VLOOKUP(D167,REASONT:REASONB,2)="D",C167,""))</f>
        <v/>
      </c>
      <c r="M167" s="59" t="str">
        <f>IF(C167="","",IF(VLOOKUP(D167,REASONT:REASONB,2)="C",C167,""))</f>
        <v/>
      </c>
    </row>
    <row r="168" spans="1:13" x14ac:dyDescent="0.2">
      <c r="A168" s="3"/>
      <c r="B168" s="46"/>
      <c r="C168" s="23"/>
      <c r="D168" s="156"/>
      <c r="E168" s="157"/>
      <c r="F168" s="160"/>
      <c r="G168" s="161"/>
      <c r="H168" s="24"/>
      <c r="I168" s="160"/>
      <c r="J168" s="161"/>
      <c r="K168" s="25"/>
      <c r="L168" s="59" t="str">
        <f>IF(C168="","",IF(VLOOKUP(D168,REASONT:REASONB,2)="D",C168,""))</f>
        <v/>
      </c>
      <c r="M168" s="59" t="str">
        <f>IF(C168="","",IF(VLOOKUP(D168,REASONT:REASONB,2)="C",C168,""))</f>
        <v/>
      </c>
    </row>
    <row r="169" spans="1:13" x14ac:dyDescent="0.2">
      <c r="A169" s="3"/>
      <c r="B169" s="46"/>
      <c r="C169" s="23"/>
      <c r="D169" s="156"/>
      <c r="E169" s="157"/>
      <c r="F169" s="160"/>
      <c r="G169" s="161"/>
      <c r="H169" s="24"/>
      <c r="I169" s="160"/>
      <c r="J169" s="161"/>
      <c r="K169" s="25"/>
      <c r="L169" s="59" t="str">
        <f>IF(C169="","",IF(VLOOKUP(D169,REASONT:REASONB,2)="D",C169,""))</f>
        <v/>
      </c>
      <c r="M169" s="59" t="str">
        <f>IF(C169="","",IF(VLOOKUP(D169,REASONT:REASONB,2)="C",C169,""))</f>
        <v/>
      </c>
    </row>
    <row r="170" spans="1:13" x14ac:dyDescent="0.2">
      <c r="A170" s="3"/>
      <c r="B170" s="46"/>
      <c r="C170" s="23"/>
      <c r="D170" s="156"/>
      <c r="E170" s="157"/>
      <c r="F170" s="160"/>
      <c r="G170" s="161"/>
      <c r="H170" s="24"/>
      <c r="I170" s="160"/>
      <c r="J170" s="161"/>
      <c r="K170" s="25"/>
      <c r="L170" s="59" t="str">
        <f>IF(C170="","",IF(VLOOKUP(D170,REASONT:REASONB,2)="D",C170,""))</f>
        <v/>
      </c>
      <c r="M170" s="59" t="str">
        <f>IF(C170="","",IF(VLOOKUP(D170,REASONT:REASONB,2)="C",C170,""))</f>
        <v/>
      </c>
    </row>
    <row r="171" spans="1:13" x14ac:dyDescent="0.2">
      <c r="A171" s="3"/>
      <c r="B171" s="46"/>
      <c r="C171" s="23"/>
      <c r="D171" s="156"/>
      <c r="E171" s="157"/>
      <c r="F171" s="160"/>
      <c r="G171" s="161"/>
      <c r="H171" s="24"/>
      <c r="I171" s="160"/>
      <c r="J171" s="161"/>
      <c r="K171" s="25"/>
      <c r="L171" s="59" t="str">
        <f>IF(C171="","",IF(VLOOKUP(D171,REASONT:REASONB,2)="D",C171,""))</f>
        <v/>
      </c>
      <c r="M171" s="59" t="str">
        <f>IF(C171="","",IF(VLOOKUP(D171,REASONT:REASONB,2)="C",C171,""))</f>
        <v/>
      </c>
    </row>
    <row r="172" spans="1:13" x14ac:dyDescent="0.2">
      <c r="A172" s="3"/>
      <c r="B172" s="46"/>
      <c r="C172" s="23"/>
      <c r="D172" s="156"/>
      <c r="E172" s="157"/>
      <c r="F172" s="160"/>
      <c r="G172" s="161"/>
      <c r="H172" s="24"/>
      <c r="I172" s="160"/>
      <c r="J172" s="161"/>
      <c r="K172" s="25"/>
      <c r="L172" s="59" t="str">
        <f>IF(C172="","",IF(VLOOKUP(D172,REASONT:REASONB,2)="D",C172,""))</f>
        <v/>
      </c>
      <c r="M172" s="59" t="str">
        <f>IF(C172="","",IF(VLOOKUP(D172,REASONT:REASONB,2)="C",C172,""))</f>
        <v/>
      </c>
    </row>
    <row r="173" spans="1:13" x14ac:dyDescent="0.2">
      <c r="A173" s="3"/>
      <c r="B173" s="46"/>
      <c r="C173" s="23"/>
      <c r="D173" s="156"/>
      <c r="E173" s="157"/>
      <c r="F173" s="160"/>
      <c r="G173" s="161"/>
      <c r="H173" s="24"/>
      <c r="I173" s="160"/>
      <c r="J173" s="161"/>
      <c r="K173" s="25"/>
      <c r="L173" s="59" t="str">
        <f>IF(C173="","",IF(VLOOKUP(D173,REASONT:REASONB,2)="D",C173,""))</f>
        <v/>
      </c>
      <c r="M173" s="59" t="str">
        <f>IF(C173="","",IF(VLOOKUP(D173,REASONT:REASONB,2)="C",C173,""))</f>
        <v/>
      </c>
    </row>
    <row r="174" spans="1:13" x14ac:dyDescent="0.2">
      <c r="A174" s="3"/>
      <c r="B174" s="46"/>
      <c r="C174" s="23"/>
      <c r="D174" s="156"/>
      <c r="E174" s="157"/>
      <c r="F174" s="160"/>
      <c r="G174" s="161"/>
      <c r="H174" s="24"/>
      <c r="I174" s="160"/>
      <c r="J174" s="161"/>
      <c r="K174" s="25"/>
      <c r="L174" s="59" t="str">
        <f>IF(C174="","",IF(VLOOKUP(D174,REASONT:REASONB,2)="D",C174,""))</f>
        <v/>
      </c>
      <c r="M174" s="59" t="str">
        <f>IF(C174="","",IF(VLOOKUP(D174,REASONT:REASONB,2)="C",C174,""))</f>
        <v/>
      </c>
    </row>
    <row r="175" spans="1:13" x14ac:dyDescent="0.2">
      <c r="A175" s="3"/>
      <c r="B175" s="46"/>
      <c r="C175" s="23"/>
      <c r="D175" s="156"/>
      <c r="E175" s="157"/>
      <c r="F175" s="160"/>
      <c r="G175" s="161"/>
      <c r="H175" s="24"/>
      <c r="I175" s="160"/>
      <c r="J175" s="161"/>
      <c r="K175" s="25"/>
      <c r="L175" s="59" t="str">
        <f>IF(C175="","",IF(VLOOKUP(D175,REASONT:REASONB,2)="D",C175,""))</f>
        <v/>
      </c>
      <c r="M175" s="59" t="str">
        <f>IF(C175="","",IF(VLOOKUP(D175,REASONT:REASONB,2)="C",C175,""))</f>
        <v/>
      </c>
    </row>
    <row r="176" spans="1:13" x14ac:dyDescent="0.2">
      <c r="A176" s="3"/>
      <c r="B176" s="46"/>
      <c r="C176" s="23"/>
      <c r="D176" s="156"/>
      <c r="E176" s="157"/>
      <c r="F176" s="160"/>
      <c r="G176" s="161"/>
      <c r="H176" s="24"/>
      <c r="I176" s="160"/>
      <c r="J176" s="161"/>
      <c r="K176" s="25"/>
      <c r="L176" s="59" t="str">
        <f>IF(C176="","",IF(VLOOKUP(D176,REASONT:REASONB,2)="D",C176,""))</f>
        <v/>
      </c>
      <c r="M176" s="59" t="str">
        <f>IF(C176="","",IF(VLOOKUP(D176,REASONT:REASONB,2)="C",C176,""))</f>
        <v/>
      </c>
    </row>
    <row r="177" spans="1:13" x14ac:dyDescent="0.2">
      <c r="A177" s="3"/>
      <c r="B177" s="46"/>
      <c r="C177" s="23"/>
      <c r="D177" s="156"/>
      <c r="E177" s="157"/>
      <c r="F177" s="160"/>
      <c r="G177" s="161"/>
      <c r="H177" s="24"/>
      <c r="I177" s="160"/>
      <c r="J177" s="161"/>
      <c r="K177" s="25"/>
      <c r="L177" s="59" t="str">
        <f>IF(C177="","",IF(VLOOKUP(D177,REASONT:REASONB,2)="D",C177,""))</f>
        <v/>
      </c>
      <c r="M177" s="59" t="str">
        <f>IF(C177="","",IF(VLOOKUP(D177,REASONT:REASONB,2)="C",C177,""))</f>
        <v/>
      </c>
    </row>
    <row r="178" spans="1:13" x14ac:dyDescent="0.2">
      <c r="A178" s="6"/>
      <c r="B178" s="150" t="str">
        <f>B118</f>
        <v>dry land training:0  |  game - exhibition:0  |  game - finals:0  |  game - League (ranking):0  |  game - League (seeding):0  |  game - mini:0  |  game - semi finals:0
game - tournament:0  |  game - warmup:0  |  other:0  |  practice:0  |  scrimmage:0  |  team - dinner:0  |  team - excursion:0  |  team - meeting:0  |  team - party:0</v>
      </c>
      <c r="C178" s="151"/>
      <c r="D178" s="151"/>
      <c r="E178" s="151"/>
      <c r="F178" s="151"/>
      <c r="G178" s="151"/>
      <c r="H178" s="151"/>
      <c r="I178" s="151"/>
      <c r="J178" s="151"/>
      <c r="K178" s="152"/>
    </row>
    <row r="179" spans="1:13" ht="13.5" thickBot="1" x14ac:dyDescent="0.25">
      <c r="A179" s="7"/>
      <c r="B179" s="153"/>
      <c r="C179" s="154"/>
      <c r="D179" s="154"/>
      <c r="E179" s="154"/>
      <c r="F179" s="154"/>
      <c r="G179" s="154"/>
      <c r="H179" s="154"/>
      <c r="I179" s="154"/>
      <c r="J179" s="154"/>
      <c r="K179" s="155"/>
    </row>
    <row r="180" spans="1:13" ht="13.5" thickBot="1" x14ac:dyDescent="0.25">
      <c r="L180" s="59" t="str">
        <f>IF(C180="","",IF(VLOOKUP(D180,REASONT:REASONB,2)="D",C180,""))</f>
        <v/>
      </c>
    </row>
    <row r="181" spans="1:13" ht="24.6" customHeight="1" x14ac:dyDescent="0.2">
      <c r="A181" s="1"/>
      <c r="B181" s="137" t="s">
        <v>159</v>
      </c>
      <c r="C181" s="135"/>
      <c r="D181" s="135"/>
      <c r="E181" s="135"/>
      <c r="F181" s="135"/>
      <c r="G181" s="135"/>
      <c r="H181" s="135"/>
      <c r="I181" s="135"/>
      <c r="J181" s="135"/>
      <c r="K181" s="162"/>
      <c r="L181" s="59" t="str">
        <f>IF(C181="","",IF(VLOOKUP(D181,REASONT:REASONB,2)="D",C181,""))</f>
        <v/>
      </c>
    </row>
    <row r="182" spans="1:13" x14ac:dyDescent="0.2">
      <c r="A182" s="3"/>
      <c r="B182" s="138"/>
      <c r="C182" s="136"/>
      <c r="D182" s="136"/>
      <c r="E182" s="136"/>
      <c r="F182" s="136"/>
      <c r="G182" s="136"/>
      <c r="H182" s="136"/>
      <c r="I182" s="136"/>
      <c r="J182" s="136"/>
      <c r="K182" s="163"/>
    </row>
    <row r="183" spans="1:13" x14ac:dyDescent="0.2">
      <c r="A183" s="47"/>
      <c r="B183" s="46"/>
      <c r="C183" s="23"/>
      <c r="D183" s="156"/>
      <c r="E183" s="157"/>
      <c r="F183" s="160"/>
      <c r="G183" s="161"/>
      <c r="H183" s="24"/>
      <c r="I183" s="160"/>
      <c r="J183" s="161"/>
      <c r="K183" s="25"/>
    </row>
    <row r="184" spans="1:13" x14ac:dyDescent="0.2">
      <c r="A184" s="3"/>
      <c r="B184" s="19" t="s">
        <v>13</v>
      </c>
      <c r="C184" s="48" t="s">
        <v>62</v>
      </c>
      <c r="D184" s="158" t="s">
        <v>66</v>
      </c>
      <c r="E184" s="159"/>
      <c r="F184" s="158" t="s">
        <v>63</v>
      </c>
      <c r="G184" s="159"/>
      <c r="H184" s="48" t="s">
        <v>64</v>
      </c>
      <c r="I184" s="158" t="s">
        <v>65</v>
      </c>
      <c r="J184" s="159"/>
      <c r="K184" s="21" t="s">
        <v>64</v>
      </c>
    </row>
    <row r="185" spans="1:13" x14ac:dyDescent="0.2">
      <c r="A185" s="3"/>
      <c r="B185" s="46"/>
      <c r="C185" s="23"/>
      <c r="D185" s="156"/>
      <c r="E185" s="157"/>
      <c r="F185" s="160"/>
      <c r="G185" s="161"/>
      <c r="H185" s="24"/>
      <c r="I185" s="160"/>
      <c r="J185" s="161"/>
      <c r="K185" s="25"/>
      <c r="L185" s="59" t="str">
        <f>IF(C185="","",IF(VLOOKUP(D185,REASONT:REASONB,2)="D",C185,""))</f>
        <v/>
      </c>
      <c r="M185" s="59" t="str">
        <f>IF(C185="","",IF(VLOOKUP(D185,REASONT:REASONB,2)="C",C185,""))</f>
        <v/>
      </c>
    </row>
    <row r="186" spans="1:13" x14ac:dyDescent="0.2">
      <c r="A186" s="3"/>
      <c r="B186" s="46"/>
      <c r="C186" s="23"/>
      <c r="D186" s="156"/>
      <c r="E186" s="157"/>
      <c r="F186" s="160"/>
      <c r="G186" s="161"/>
      <c r="H186" s="24"/>
      <c r="I186" s="160"/>
      <c r="J186" s="161"/>
      <c r="K186" s="25"/>
      <c r="L186" s="59" t="str">
        <f>IF(C186="","",IF(VLOOKUP(D186,REASONT:REASONB,2)="D",C186,""))</f>
        <v/>
      </c>
      <c r="M186" s="59" t="str">
        <f>IF(C186="","",IF(VLOOKUP(D186,REASONT:REASONB,2)="C",C186,""))</f>
        <v/>
      </c>
    </row>
    <row r="187" spans="1:13" x14ac:dyDescent="0.2">
      <c r="A187" s="4"/>
      <c r="B187" s="46"/>
      <c r="C187" s="23"/>
      <c r="D187" s="156"/>
      <c r="E187" s="157"/>
      <c r="F187" s="160"/>
      <c r="G187" s="161"/>
      <c r="H187" s="24"/>
      <c r="I187" s="160"/>
      <c r="J187" s="161"/>
      <c r="K187" s="25"/>
      <c r="L187" s="59" t="str">
        <f>IF(C187="","",IF(VLOOKUP(D187,REASONT:REASONB,2)="D",C187,""))</f>
        <v/>
      </c>
      <c r="M187" s="59" t="str">
        <f>IF(C187="","",IF(VLOOKUP(D187,REASONT:REASONB,2)="C",C187,""))</f>
        <v/>
      </c>
    </row>
    <row r="188" spans="1:13" x14ac:dyDescent="0.2">
      <c r="A188" s="3"/>
      <c r="B188" s="46"/>
      <c r="C188" s="23"/>
      <c r="D188" s="156"/>
      <c r="E188" s="157"/>
      <c r="F188" s="160"/>
      <c r="G188" s="161"/>
      <c r="H188" s="24"/>
      <c r="I188" s="160"/>
      <c r="J188" s="161"/>
      <c r="K188" s="25"/>
      <c r="L188" s="59" t="str">
        <f>IF(C188="","",IF(VLOOKUP(D188,REASONT:REASONB,2)="D",C188,""))</f>
        <v/>
      </c>
      <c r="M188" s="59" t="str">
        <f>IF(C188="","",IF(VLOOKUP(D188,REASONT:REASONB,2)="C",C188,""))</f>
        <v/>
      </c>
    </row>
    <row r="189" spans="1:13" x14ac:dyDescent="0.2">
      <c r="A189" s="4"/>
      <c r="B189" s="46"/>
      <c r="C189" s="23"/>
      <c r="D189" s="156"/>
      <c r="E189" s="157"/>
      <c r="F189" s="160"/>
      <c r="G189" s="161"/>
      <c r="H189" s="24"/>
      <c r="I189" s="160"/>
      <c r="J189" s="161"/>
      <c r="K189" s="25"/>
      <c r="L189" s="59" t="str">
        <f>IF(C189="","",IF(VLOOKUP(D189,REASONT:REASONB,2)="D",C189,""))</f>
        <v/>
      </c>
      <c r="M189" s="59" t="str">
        <f>IF(C189="","",IF(VLOOKUP(D189,REASONT:REASONB,2)="C",C189,""))</f>
        <v/>
      </c>
    </row>
    <row r="190" spans="1:13" x14ac:dyDescent="0.2">
      <c r="A190" s="3"/>
      <c r="B190" s="46"/>
      <c r="C190" s="23"/>
      <c r="D190" s="156"/>
      <c r="E190" s="157"/>
      <c r="F190" s="160"/>
      <c r="G190" s="161"/>
      <c r="H190" s="24"/>
      <c r="I190" s="160"/>
      <c r="J190" s="161"/>
      <c r="K190" s="25"/>
      <c r="L190" s="59" t="str">
        <f>IF(C190="","",IF(VLOOKUP(D190,REASONT:REASONB,2)="D",C190,""))</f>
        <v/>
      </c>
      <c r="M190" s="59" t="str">
        <f>IF(C190="","",IF(VLOOKUP(D190,REASONT:REASONB,2)="C",C190,""))</f>
        <v/>
      </c>
    </row>
    <row r="191" spans="1:13" x14ac:dyDescent="0.2">
      <c r="A191" s="3"/>
      <c r="B191" s="46"/>
      <c r="C191" s="23"/>
      <c r="D191" s="156"/>
      <c r="E191" s="157"/>
      <c r="F191" s="160"/>
      <c r="G191" s="161"/>
      <c r="H191" s="24"/>
      <c r="I191" s="160"/>
      <c r="J191" s="161"/>
      <c r="K191" s="25"/>
      <c r="L191" s="59" t="str">
        <f>IF(C191="","",IF(VLOOKUP(D191,REASONT:REASONB,2)="D",C191,""))</f>
        <v/>
      </c>
      <c r="M191" s="59" t="str">
        <f>IF(C191="","",IF(VLOOKUP(D191,REASONT:REASONB,2)="C",C191,""))</f>
        <v/>
      </c>
    </row>
    <row r="192" spans="1:13" x14ac:dyDescent="0.2">
      <c r="A192" s="3"/>
      <c r="B192" s="46"/>
      <c r="C192" s="23"/>
      <c r="D192" s="156"/>
      <c r="E192" s="157"/>
      <c r="F192" s="160"/>
      <c r="G192" s="161"/>
      <c r="H192" s="24"/>
      <c r="I192" s="160"/>
      <c r="J192" s="161"/>
      <c r="K192" s="25"/>
      <c r="L192" s="59" t="str">
        <f>IF(C192="","",IF(VLOOKUP(D192,REASONT:REASONB,2)="D",C192,""))</f>
        <v/>
      </c>
      <c r="M192" s="59" t="str">
        <f>IF(C192="","",IF(VLOOKUP(D192,REASONT:REASONB,2)="C",C192,""))</f>
        <v/>
      </c>
    </row>
    <row r="193" spans="1:13" x14ac:dyDescent="0.2">
      <c r="A193" s="3"/>
      <c r="B193" s="46"/>
      <c r="C193" s="23"/>
      <c r="D193" s="156"/>
      <c r="E193" s="157"/>
      <c r="F193" s="160"/>
      <c r="G193" s="161"/>
      <c r="H193" s="24"/>
      <c r="I193" s="160"/>
      <c r="J193" s="161"/>
      <c r="K193" s="25"/>
      <c r="L193" s="59" t="str">
        <f>IF(C193="","",IF(VLOOKUP(D193,REASONT:REASONB,2)="D",C193,""))</f>
        <v/>
      </c>
      <c r="M193" s="59" t="str">
        <f>IF(C193="","",IF(VLOOKUP(D193,REASONT:REASONB,2)="C",C193,""))</f>
        <v/>
      </c>
    </row>
    <row r="194" spans="1:13" x14ac:dyDescent="0.2">
      <c r="A194" s="3"/>
      <c r="B194" s="46"/>
      <c r="C194" s="23"/>
      <c r="D194" s="156"/>
      <c r="E194" s="157"/>
      <c r="F194" s="160"/>
      <c r="G194" s="161"/>
      <c r="H194" s="24"/>
      <c r="I194" s="160"/>
      <c r="J194" s="161"/>
      <c r="K194" s="25"/>
      <c r="L194" s="59" t="str">
        <f>IF(C194="","",IF(VLOOKUP(D194,REASONT:REASONB,2)="D",C194,""))</f>
        <v/>
      </c>
      <c r="M194" s="59" t="str">
        <f>IF(C194="","",IF(VLOOKUP(D194,REASONT:REASONB,2)="C",C194,""))</f>
        <v/>
      </c>
    </row>
    <row r="195" spans="1:13" x14ac:dyDescent="0.2">
      <c r="A195" s="4"/>
      <c r="B195" s="46"/>
      <c r="C195" s="23"/>
      <c r="D195" s="156"/>
      <c r="E195" s="157"/>
      <c r="F195" s="160"/>
      <c r="G195" s="161"/>
      <c r="H195" s="24"/>
      <c r="I195" s="160"/>
      <c r="J195" s="161"/>
      <c r="K195" s="25"/>
      <c r="L195" s="59" t="str">
        <f>IF(C195="","",IF(VLOOKUP(D195,REASONT:REASONB,2)="D",C195,""))</f>
        <v/>
      </c>
      <c r="M195" s="59" t="str">
        <f>IF(C195="","",IF(VLOOKUP(D195,REASONT:REASONB,2)="C",C195,""))</f>
        <v/>
      </c>
    </row>
    <row r="196" spans="1:13" x14ac:dyDescent="0.2">
      <c r="A196" s="4"/>
      <c r="B196" s="46"/>
      <c r="C196" s="23"/>
      <c r="D196" s="156"/>
      <c r="E196" s="157"/>
      <c r="F196" s="160"/>
      <c r="G196" s="161"/>
      <c r="H196" s="24"/>
      <c r="I196" s="160"/>
      <c r="J196" s="161"/>
      <c r="K196" s="25"/>
      <c r="L196" s="59" t="str">
        <f>IF(C196="","",IF(VLOOKUP(D196,REASONT:REASONB,2)="D",C196,""))</f>
        <v/>
      </c>
      <c r="M196" s="59" t="str">
        <f>IF(C196="","",IF(VLOOKUP(D196,REASONT:REASONB,2)="C",C196,""))</f>
        <v/>
      </c>
    </row>
    <row r="197" spans="1:13" x14ac:dyDescent="0.2">
      <c r="A197" s="3"/>
      <c r="B197" s="46"/>
      <c r="C197" s="23"/>
      <c r="D197" s="156"/>
      <c r="E197" s="157"/>
      <c r="F197" s="160"/>
      <c r="G197" s="161"/>
      <c r="H197" s="24"/>
      <c r="I197" s="160"/>
      <c r="J197" s="161"/>
      <c r="K197" s="25"/>
      <c r="L197" s="59" t="str">
        <f>IF(C197="","",IF(VLOOKUP(D197,REASONT:REASONB,2)="D",C197,""))</f>
        <v/>
      </c>
      <c r="M197" s="59" t="str">
        <f>IF(C197="","",IF(VLOOKUP(D197,REASONT:REASONB,2)="C",C197,""))</f>
        <v/>
      </c>
    </row>
    <row r="198" spans="1:13" x14ac:dyDescent="0.2">
      <c r="A198" s="3"/>
      <c r="B198" s="46"/>
      <c r="C198" s="23"/>
      <c r="D198" s="156"/>
      <c r="E198" s="157"/>
      <c r="F198" s="160"/>
      <c r="G198" s="161"/>
      <c r="H198" s="24"/>
      <c r="I198" s="160"/>
      <c r="J198" s="161"/>
      <c r="K198" s="25"/>
      <c r="L198" s="59" t="str">
        <f>IF(C198="","",IF(VLOOKUP(D198,REASONT:REASONB,2)="D",C198,""))</f>
        <v/>
      </c>
      <c r="M198" s="59" t="str">
        <f>IF(C198="","",IF(VLOOKUP(D198,REASONT:REASONB,2)="C",C198,""))</f>
        <v/>
      </c>
    </row>
    <row r="199" spans="1:13" x14ac:dyDescent="0.2">
      <c r="A199" s="3"/>
      <c r="B199" s="46"/>
      <c r="C199" s="23"/>
      <c r="D199" s="156"/>
      <c r="E199" s="157"/>
      <c r="F199" s="160"/>
      <c r="G199" s="161"/>
      <c r="H199" s="24"/>
      <c r="I199" s="160"/>
      <c r="J199" s="161"/>
      <c r="K199" s="25"/>
      <c r="L199" s="59" t="str">
        <f>IF(C199="","",IF(VLOOKUP(D199,REASONT:REASONB,2)="D",C199,""))</f>
        <v/>
      </c>
      <c r="M199" s="59" t="str">
        <f>IF(C199="","",IF(VLOOKUP(D199,REASONT:REASONB,2)="C",C199,""))</f>
        <v/>
      </c>
    </row>
    <row r="200" spans="1:13" x14ac:dyDescent="0.2">
      <c r="A200" s="4"/>
      <c r="B200" s="46"/>
      <c r="C200" s="23"/>
      <c r="D200" s="156"/>
      <c r="E200" s="157"/>
      <c r="F200" s="160"/>
      <c r="G200" s="161"/>
      <c r="H200" s="24"/>
      <c r="I200" s="160"/>
      <c r="J200" s="161"/>
      <c r="K200" s="25"/>
      <c r="L200" s="59" t="str">
        <f>IF(C200="","",IF(VLOOKUP(D200,REASONT:REASONB,2)="D",C200,""))</f>
        <v/>
      </c>
      <c r="M200" s="59" t="str">
        <f>IF(C200="","",IF(VLOOKUP(D200,REASONT:REASONB,2)="C",C200,""))</f>
        <v/>
      </c>
    </row>
    <row r="201" spans="1:13" x14ac:dyDescent="0.2">
      <c r="A201" s="3"/>
      <c r="B201" s="46"/>
      <c r="C201" s="23"/>
      <c r="D201" s="156"/>
      <c r="E201" s="157"/>
      <c r="F201" s="160"/>
      <c r="G201" s="161"/>
      <c r="H201" s="24"/>
      <c r="I201" s="160"/>
      <c r="J201" s="161"/>
      <c r="K201" s="25"/>
      <c r="L201" s="59" t="str">
        <f>IF(C201="","",IF(VLOOKUP(D201,REASONT:REASONB,2)="D",C201,""))</f>
        <v/>
      </c>
      <c r="M201" s="59" t="str">
        <f>IF(C201="","",IF(VLOOKUP(D201,REASONT:REASONB,2)="C",C201,""))</f>
        <v/>
      </c>
    </row>
    <row r="202" spans="1:13" x14ac:dyDescent="0.2">
      <c r="A202" s="3"/>
      <c r="B202" s="46"/>
      <c r="C202" s="23"/>
      <c r="D202" s="156"/>
      <c r="E202" s="157"/>
      <c r="F202" s="160"/>
      <c r="G202" s="161"/>
      <c r="H202" s="24"/>
      <c r="I202" s="160"/>
      <c r="J202" s="161"/>
      <c r="K202" s="25"/>
      <c r="L202" s="59" t="str">
        <f>IF(C202="","",IF(VLOOKUP(D202,REASONT:REASONB,2)="D",C202,""))</f>
        <v/>
      </c>
      <c r="M202" s="59" t="str">
        <f>IF(C202="","",IF(VLOOKUP(D202,REASONT:REASONB,2)="C",C202,""))</f>
        <v/>
      </c>
    </row>
    <row r="203" spans="1:13" x14ac:dyDescent="0.2">
      <c r="A203" s="3"/>
      <c r="B203" s="46"/>
      <c r="C203" s="23"/>
      <c r="D203" s="156"/>
      <c r="E203" s="157"/>
      <c r="F203" s="160"/>
      <c r="G203" s="161"/>
      <c r="H203" s="24"/>
      <c r="I203" s="160"/>
      <c r="J203" s="161"/>
      <c r="K203" s="25"/>
      <c r="L203" s="59" t="str">
        <f>IF(C203="","",IF(VLOOKUP(D203,REASONT:REASONB,2)="D",C203,""))</f>
        <v/>
      </c>
      <c r="M203" s="59" t="str">
        <f>IF(C203="","",IF(VLOOKUP(D203,REASONT:REASONB,2)="C",C203,""))</f>
        <v/>
      </c>
    </row>
    <row r="204" spans="1:13" x14ac:dyDescent="0.2">
      <c r="A204" s="4"/>
      <c r="B204" s="46"/>
      <c r="C204" s="23"/>
      <c r="D204" s="156"/>
      <c r="E204" s="157"/>
      <c r="F204" s="160"/>
      <c r="G204" s="161"/>
      <c r="H204" s="24"/>
      <c r="I204" s="160"/>
      <c r="J204" s="161"/>
      <c r="K204" s="25"/>
      <c r="L204" s="59" t="str">
        <f>IF(C204="","",IF(VLOOKUP(D204,REASONT:REASONB,2)="D",C204,""))</f>
        <v/>
      </c>
      <c r="M204" s="59" t="str">
        <f>IF(C204="","",IF(VLOOKUP(D204,REASONT:REASONB,2)="C",C204,""))</f>
        <v/>
      </c>
    </row>
    <row r="205" spans="1:13" x14ac:dyDescent="0.2">
      <c r="A205" s="4"/>
      <c r="B205" s="46"/>
      <c r="C205" s="23"/>
      <c r="D205" s="156"/>
      <c r="E205" s="157"/>
      <c r="F205" s="160"/>
      <c r="G205" s="161"/>
      <c r="H205" s="24"/>
      <c r="I205" s="160"/>
      <c r="J205" s="161"/>
      <c r="K205" s="25"/>
      <c r="L205" s="59" t="str">
        <f>IF(C205="","",IF(VLOOKUP(D205,REASONT:REASONB,2)="D",C205,""))</f>
        <v/>
      </c>
      <c r="M205" s="59" t="str">
        <f>IF(C205="","",IF(VLOOKUP(D205,REASONT:REASONB,2)="C",C205,""))</f>
        <v/>
      </c>
    </row>
    <row r="206" spans="1:13" x14ac:dyDescent="0.2">
      <c r="A206" s="4"/>
      <c r="B206" s="46"/>
      <c r="C206" s="23"/>
      <c r="D206" s="156"/>
      <c r="E206" s="157"/>
      <c r="F206" s="160"/>
      <c r="G206" s="161"/>
      <c r="H206" s="24"/>
      <c r="I206" s="160"/>
      <c r="J206" s="161"/>
      <c r="K206" s="25"/>
      <c r="L206" s="59" t="str">
        <f>IF(C206="","",IF(VLOOKUP(D206,REASONT:REASONB,2)="D",C206,""))</f>
        <v/>
      </c>
      <c r="M206" s="59" t="str">
        <f>IF(C206="","",IF(VLOOKUP(D206,REASONT:REASONB,2)="C",C206,""))</f>
        <v/>
      </c>
    </row>
    <row r="207" spans="1:13" x14ac:dyDescent="0.2">
      <c r="A207" s="3"/>
      <c r="B207" s="46"/>
      <c r="C207" s="23"/>
      <c r="D207" s="156"/>
      <c r="E207" s="157"/>
      <c r="F207" s="160"/>
      <c r="G207" s="161"/>
      <c r="H207" s="24"/>
      <c r="I207" s="160"/>
      <c r="J207" s="161"/>
      <c r="K207" s="25"/>
      <c r="L207" s="59" t="str">
        <f>IF(C207="","",IF(VLOOKUP(D207,REASONT:REASONB,2)="D",C207,""))</f>
        <v/>
      </c>
      <c r="M207" s="59" t="str">
        <f>IF(C207="","",IF(VLOOKUP(D207,REASONT:REASONB,2)="C",C207,""))</f>
        <v/>
      </c>
    </row>
    <row r="208" spans="1:13" x14ac:dyDescent="0.2">
      <c r="A208" s="3"/>
      <c r="B208" s="46"/>
      <c r="C208" s="23"/>
      <c r="D208" s="156"/>
      <c r="E208" s="157"/>
      <c r="F208" s="160"/>
      <c r="G208" s="161"/>
      <c r="H208" s="24"/>
      <c r="I208" s="160"/>
      <c r="J208" s="161"/>
      <c r="K208" s="25"/>
      <c r="L208" s="59" t="str">
        <f>IF(C208="","",IF(VLOOKUP(D208,REASONT:REASONB,2)="D",C208,""))</f>
        <v/>
      </c>
      <c r="M208" s="59" t="str">
        <f>IF(C208="","",IF(VLOOKUP(D208,REASONT:REASONB,2)="C",C208,""))</f>
        <v/>
      </c>
    </row>
    <row r="209" spans="1:13" x14ac:dyDescent="0.2">
      <c r="A209" s="4"/>
      <c r="B209" s="46"/>
      <c r="C209" s="23"/>
      <c r="D209" s="156"/>
      <c r="E209" s="157"/>
      <c r="F209" s="160"/>
      <c r="G209" s="161"/>
      <c r="H209" s="24"/>
      <c r="I209" s="160"/>
      <c r="J209" s="161"/>
      <c r="K209" s="25"/>
      <c r="L209" s="59" t="str">
        <f>IF(C209="","",IF(VLOOKUP(D209,REASONT:REASONB,2)="D",C209,""))</f>
        <v/>
      </c>
      <c r="M209" s="59" t="str">
        <f>IF(C209="","",IF(VLOOKUP(D209,REASONT:REASONB,2)="C",C209,""))</f>
        <v/>
      </c>
    </row>
    <row r="210" spans="1:13" x14ac:dyDescent="0.2">
      <c r="A210" s="3"/>
      <c r="B210" s="46"/>
      <c r="C210" s="23"/>
      <c r="D210" s="156"/>
      <c r="E210" s="157"/>
      <c r="F210" s="160"/>
      <c r="G210" s="161"/>
      <c r="H210" s="24"/>
      <c r="I210" s="160"/>
      <c r="J210" s="161"/>
      <c r="K210" s="25"/>
      <c r="L210" s="59" t="str">
        <f>IF(C210="","",IF(VLOOKUP(D210,REASONT:REASONB,2)="D",C210,""))</f>
        <v/>
      </c>
      <c r="M210" s="59" t="str">
        <f>IF(C210="","",IF(VLOOKUP(D210,REASONT:REASONB,2)="C",C210,""))</f>
        <v/>
      </c>
    </row>
    <row r="211" spans="1:13" x14ac:dyDescent="0.2">
      <c r="A211" s="4"/>
      <c r="B211" s="46"/>
      <c r="C211" s="23"/>
      <c r="D211" s="156"/>
      <c r="E211" s="157"/>
      <c r="F211" s="160"/>
      <c r="G211" s="161"/>
      <c r="H211" s="24"/>
      <c r="I211" s="160"/>
      <c r="J211" s="161"/>
      <c r="K211" s="25"/>
      <c r="L211" s="59" t="str">
        <f>IF(C211="","",IF(VLOOKUP(D211,REASONT:REASONB,2)="D",C211,""))</f>
        <v/>
      </c>
      <c r="M211" s="59" t="str">
        <f>IF(C211="","",IF(VLOOKUP(D211,REASONT:REASONB,2)="C",C211,""))</f>
        <v/>
      </c>
    </row>
    <row r="212" spans="1:13" x14ac:dyDescent="0.2">
      <c r="A212" s="4"/>
      <c r="B212" s="46"/>
      <c r="C212" s="23"/>
      <c r="D212" s="156"/>
      <c r="E212" s="157"/>
      <c r="F212" s="160"/>
      <c r="G212" s="161"/>
      <c r="H212" s="24"/>
      <c r="I212" s="160"/>
      <c r="J212" s="161"/>
      <c r="K212" s="25"/>
      <c r="L212" s="59" t="str">
        <f>IF(C212="","",IF(VLOOKUP(D212,REASONT:REASONB,2)="D",C212,""))</f>
        <v/>
      </c>
      <c r="M212" s="59" t="str">
        <f>IF(C212="","",IF(VLOOKUP(D212,REASONT:REASONB,2)="C",C212,""))</f>
        <v/>
      </c>
    </row>
    <row r="213" spans="1:13" x14ac:dyDescent="0.2">
      <c r="A213" s="3"/>
      <c r="B213" s="46"/>
      <c r="C213" s="23"/>
      <c r="D213" s="156"/>
      <c r="E213" s="157"/>
      <c r="F213" s="160"/>
      <c r="G213" s="161"/>
      <c r="H213" s="24"/>
      <c r="I213" s="160"/>
      <c r="J213" s="161"/>
      <c r="K213" s="25"/>
      <c r="L213" s="59" t="str">
        <f>IF(C213="","",IF(VLOOKUP(D213,REASONT:REASONB,2)="D",C213,""))</f>
        <v/>
      </c>
      <c r="M213" s="59" t="str">
        <f>IF(C213="","",IF(VLOOKUP(D213,REASONT:REASONB,2)="C",C213,""))</f>
        <v/>
      </c>
    </row>
    <row r="214" spans="1:13" x14ac:dyDescent="0.2">
      <c r="A214" s="3"/>
      <c r="B214" s="46"/>
      <c r="C214" s="23"/>
      <c r="D214" s="156"/>
      <c r="E214" s="157"/>
      <c r="F214" s="160"/>
      <c r="G214" s="161"/>
      <c r="H214" s="24"/>
      <c r="I214" s="160"/>
      <c r="J214" s="161"/>
      <c r="K214" s="25"/>
      <c r="L214" s="59" t="str">
        <f>IF(C214="","",IF(VLOOKUP(D214,REASONT:REASONB,2)="D",C214,""))</f>
        <v/>
      </c>
      <c r="M214" s="59" t="str">
        <f>IF(C214="","",IF(VLOOKUP(D214,REASONT:REASONB,2)="C",C214,""))</f>
        <v/>
      </c>
    </row>
    <row r="215" spans="1:13" x14ac:dyDescent="0.2">
      <c r="A215" s="3"/>
      <c r="B215" s="46"/>
      <c r="C215" s="23"/>
      <c r="D215" s="156"/>
      <c r="E215" s="157"/>
      <c r="F215" s="160"/>
      <c r="G215" s="161"/>
      <c r="H215" s="24"/>
      <c r="I215" s="160"/>
      <c r="J215" s="161"/>
      <c r="K215" s="25"/>
      <c r="L215" s="59" t="str">
        <f>IF(C215="","",IF(VLOOKUP(D215,REASONT:REASONB,2)="D",C215,""))</f>
        <v/>
      </c>
      <c r="M215" s="59" t="str">
        <f>IF(C215="","",IF(VLOOKUP(D215,REASONT:REASONB,2)="C",C215,""))</f>
        <v/>
      </c>
    </row>
    <row r="216" spans="1:13" x14ac:dyDescent="0.2">
      <c r="A216" s="3"/>
      <c r="B216" s="46"/>
      <c r="C216" s="23"/>
      <c r="D216" s="156"/>
      <c r="E216" s="157"/>
      <c r="F216" s="160"/>
      <c r="G216" s="161"/>
      <c r="H216" s="24"/>
      <c r="I216" s="160"/>
      <c r="J216" s="161"/>
      <c r="K216" s="25"/>
      <c r="L216" s="59" t="str">
        <f>IF(C216="","",IF(VLOOKUP(D216,REASONT:REASONB,2)="D",C216,""))</f>
        <v/>
      </c>
      <c r="M216" s="59" t="str">
        <f>IF(C216="","",IF(VLOOKUP(D216,REASONT:REASONB,2)="C",C216,""))</f>
        <v/>
      </c>
    </row>
    <row r="217" spans="1:13" x14ac:dyDescent="0.2">
      <c r="A217" s="3"/>
      <c r="B217" s="46"/>
      <c r="C217" s="23"/>
      <c r="D217" s="156"/>
      <c r="E217" s="157"/>
      <c r="F217" s="160"/>
      <c r="G217" s="161"/>
      <c r="H217" s="24"/>
      <c r="I217" s="160"/>
      <c r="J217" s="161"/>
      <c r="K217" s="25"/>
      <c r="L217" s="59" t="str">
        <f>IF(C217="","",IF(VLOOKUP(D217,REASONT:REASONB,2)="D",C217,""))</f>
        <v/>
      </c>
      <c r="M217" s="59" t="str">
        <f>IF(C217="","",IF(VLOOKUP(D217,REASONT:REASONB,2)="C",C217,""))</f>
        <v/>
      </c>
    </row>
    <row r="218" spans="1:13" x14ac:dyDescent="0.2">
      <c r="A218" s="4"/>
      <c r="B218" s="46"/>
      <c r="C218" s="23"/>
      <c r="D218" s="156"/>
      <c r="E218" s="157"/>
      <c r="F218" s="160"/>
      <c r="G218" s="161"/>
      <c r="H218" s="24"/>
      <c r="I218" s="160"/>
      <c r="J218" s="161"/>
      <c r="K218" s="25"/>
      <c r="L218" s="59" t="str">
        <f>IF(C218="","",IF(VLOOKUP(D218,REASONT:REASONB,2)="D",C218,""))</f>
        <v/>
      </c>
      <c r="M218" s="59" t="str">
        <f>IF(C218="","",IF(VLOOKUP(D218,REASONT:REASONB,2)="C",C218,""))</f>
        <v/>
      </c>
    </row>
    <row r="219" spans="1:13" x14ac:dyDescent="0.2">
      <c r="A219" s="3"/>
      <c r="B219" s="46"/>
      <c r="C219" s="23"/>
      <c r="D219" s="156"/>
      <c r="E219" s="157"/>
      <c r="F219" s="160"/>
      <c r="G219" s="161"/>
      <c r="H219" s="24"/>
      <c r="I219" s="160"/>
      <c r="J219" s="161"/>
      <c r="K219" s="25"/>
      <c r="L219" s="59" t="str">
        <f>IF(C219="","",IF(VLOOKUP(D219,REASONT:REASONB,2)="D",C219,""))</f>
        <v/>
      </c>
      <c r="M219" s="59" t="str">
        <f>IF(C219="","",IF(VLOOKUP(D219,REASONT:REASONB,2)="C",C219,""))</f>
        <v/>
      </c>
    </row>
    <row r="220" spans="1:13" x14ac:dyDescent="0.2">
      <c r="A220" s="3"/>
      <c r="B220" s="46"/>
      <c r="C220" s="23"/>
      <c r="D220" s="156"/>
      <c r="E220" s="157"/>
      <c r="F220" s="160"/>
      <c r="G220" s="161"/>
      <c r="H220" s="24"/>
      <c r="I220" s="160"/>
      <c r="J220" s="161"/>
      <c r="K220" s="25"/>
      <c r="L220" s="59" t="str">
        <f>IF(C220="","",IF(VLOOKUP(D220,REASONT:REASONB,2)="D",C220,""))</f>
        <v/>
      </c>
      <c r="M220" s="59" t="str">
        <f>IF(C220="","",IF(VLOOKUP(D220,REASONT:REASONB,2)="C",C220,""))</f>
        <v/>
      </c>
    </row>
    <row r="221" spans="1:13" x14ac:dyDescent="0.2">
      <c r="A221" s="3"/>
      <c r="B221" s="46"/>
      <c r="C221" s="23"/>
      <c r="D221" s="156"/>
      <c r="E221" s="157"/>
      <c r="F221" s="160"/>
      <c r="G221" s="161"/>
      <c r="H221" s="24"/>
      <c r="I221" s="160"/>
      <c r="J221" s="161"/>
      <c r="K221" s="25"/>
      <c r="L221" s="59" t="str">
        <f>IF(C221="","",IF(VLOOKUP(D221,REASONT:REASONB,2)="D",C221,""))</f>
        <v/>
      </c>
      <c r="M221" s="59" t="str">
        <f>IF(C221="","",IF(VLOOKUP(D221,REASONT:REASONB,2)="C",C221,""))</f>
        <v/>
      </c>
    </row>
    <row r="222" spans="1:13" x14ac:dyDescent="0.2">
      <c r="A222" s="3"/>
      <c r="B222" s="46"/>
      <c r="C222" s="23"/>
      <c r="D222" s="156"/>
      <c r="E222" s="157"/>
      <c r="F222" s="160"/>
      <c r="G222" s="161"/>
      <c r="H222" s="24"/>
      <c r="I222" s="160"/>
      <c r="J222" s="161"/>
      <c r="K222" s="25"/>
      <c r="L222" s="59" t="str">
        <f>IF(C222="","",IF(VLOOKUP(D222,REASONT:REASONB,2)="D",C222,""))</f>
        <v/>
      </c>
      <c r="M222" s="59" t="str">
        <f>IF(C222="","",IF(VLOOKUP(D222,REASONT:REASONB,2)="C",C222,""))</f>
        <v/>
      </c>
    </row>
    <row r="223" spans="1:13" x14ac:dyDescent="0.2">
      <c r="A223" s="3"/>
      <c r="B223" s="46"/>
      <c r="C223" s="23"/>
      <c r="D223" s="156"/>
      <c r="E223" s="157"/>
      <c r="F223" s="160"/>
      <c r="G223" s="161"/>
      <c r="H223" s="24"/>
      <c r="I223" s="160"/>
      <c r="J223" s="161"/>
      <c r="K223" s="25"/>
      <c r="L223" s="59" t="str">
        <f>IF(C223="","",IF(VLOOKUP(D223,REASONT:REASONB,2)="D",C223,""))</f>
        <v/>
      </c>
      <c r="M223" s="59" t="str">
        <f>IF(C223="","",IF(VLOOKUP(D223,REASONT:REASONB,2)="C",C223,""))</f>
        <v/>
      </c>
    </row>
    <row r="224" spans="1:13" x14ac:dyDescent="0.2">
      <c r="A224" s="3"/>
      <c r="B224" s="46"/>
      <c r="C224" s="23"/>
      <c r="D224" s="156"/>
      <c r="E224" s="157"/>
      <c r="F224" s="160"/>
      <c r="G224" s="161"/>
      <c r="H224" s="24"/>
      <c r="I224" s="160"/>
      <c r="J224" s="161"/>
      <c r="K224" s="25"/>
      <c r="L224" s="59" t="str">
        <f>IF(C224="","",IF(VLOOKUP(D224,REASONT:REASONB,2)="D",C224,""))</f>
        <v/>
      </c>
      <c r="M224" s="59" t="str">
        <f>IF(C224="","",IF(VLOOKUP(D224,REASONT:REASONB,2)="C",C224,""))</f>
        <v/>
      </c>
    </row>
    <row r="225" spans="1:13" x14ac:dyDescent="0.2">
      <c r="A225" s="3"/>
      <c r="B225" s="46"/>
      <c r="C225" s="23"/>
      <c r="D225" s="156"/>
      <c r="E225" s="157"/>
      <c r="F225" s="160"/>
      <c r="G225" s="161"/>
      <c r="H225" s="24"/>
      <c r="I225" s="160"/>
      <c r="J225" s="161"/>
      <c r="K225" s="25"/>
      <c r="L225" s="59" t="str">
        <f>IF(C225="","",IF(VLOOKUP(D225,REASONT:REASONB,2)="D",C225,""))</f>
        <v/>
      </c>
      <c r="M225" s="59" t="str">
        <f>IF(C225="","",IF(VLOOKUP(D225,REASONT:REASONB,2)="C",C225,""))</f>
        <v/>
      </c>
    </row>
    <row r="226" spans="1:13" x14ac:dyDescent="0.2">
      <c r="A226" s="3"/>
      <c r="B226" s="46"/>
      <c r="C226" s="23"/>
      <c r="D226" s="156"/>
      <c r="E226" s="157"/>
      <c r="F226" s="160"/>
      <c r="G226" s="161"/>
      <c r="H226" s="24"/>
      <c r="I226" s="160"/>
      <c r="J226" s="161"/>
      <c r="K226" s="25"/>
      <c r="L226" s="59" t="str">
        <f>IF(C226="","",IF(VLOOKUP(D226,REASONT:REASONB,2)="D",C226,""))</f>
        <v/>
      </c>
      <c r="M226" s="59" t="str">
        <f>IF(C226="","",IF(VLOOKUP(D226,REASONT:REASONB,2)="C",C226,""))</f>
        <v/>
      </c>
    </row>
    <row r="227" spans="1:13" x14ac:dyDescent="0.2">
      <c r="A227" s="3"/>
      <c r="B227" s="46"/>
      <c r="C227" s="23"/>
      <c r="D227" s="156"/>
      <c r="E227" s="157"/>
      <c r="F227" s="160"/>
      <c r="G227" s="161"/>
      <c r="H227" s="24"/>
      <c r="I227" s="160"/>
      <c r="J227" s="161"/>
      <c r="K227" s="25"/>
      <c r="L227" s="59" t="str">
        <f>IF(C227="","",IF(VLOOKUP(D227,REASONT:REASONB,2)="D",C227,""))</f>
        <v/>
      </c>
      <c r="M227" s="59" t="str">
        <f>IF(C227="","",IF(VLOOKUP(D227,REASONT:REASONB,2)="C",C227,""))</f>
        <v/>
      </c>
    </row>
    <row r="228" spans="1:13" x14ac:dyDescent="0.2">
      <c r="A228" s="3"/>
      <c r="B228" s="46"/>
      <c r="C228" s="23"/>
      <c r="D228" s="156"/>
      <c r="E228" s="157"/>
      <c r="F228" s="160"/>
      <c r="G228" s="161"/>
      <c r="H228" s="24"/>
      <c r="I228" s="160"/>
      <c r="J228" s="161"/>
      <c r="K228" s="25"/>
      <c r="L228" s="59" t="str">
        <f>IF(C228="","",IF(VLOOKUP(D228,REASONT:REASONB,2)="D",C228,""))</f>
        <v/>
      </c>
      <c r="M228" s="59" t="str">
        <f>IF(C228="","",IF(VLOOKUP(D228,REASONT:REASONB,2)="C",C228,""))</f>
        <v/>
      </c>
    </row>
    <row r="229" spans="1:13" x14ac:dyDescent="0.2">
      <c r="A229" s="3"/>
      <c r="B229" s="46"/>
      <c r="C229" s="23"/>
      <c r="D229" s="156"/>
      <c r="E229" s="157"/>
      <c r="F229" s="160"/>
      <c r="G229" s="161"/>
      <c r="H229" s="24"/>
      <c r="I229" s="160"/>
      <c r="J229" s="161"/>
      <c r="K229" s="25"/>
      <c r="L229" s="59" t="str">
        <f>IF(C229="","",IF(VLOOKUP(D229,REASONT:REASONB,2)="D",C229,""))</f>
        <v/>
      </c>
      <c r="M229" s="59" t="str">
        <f>IF(C229="","",IF(VLOOKUP(D229,REASONT:REASONB,2)="C",C229,""))</f>
        <v/>
      </c>
    </row>
    <row r="230" spans="1:13" x14ac:dyDescent="0.2">
      <c r="A230" s="3"/>
      <c r="B230" s="46"/>
      <c r="C230" s="23"/>
      <c r="D230" s="156"/>
      <c r="E230" s="157"/>
      <c r="F230" s="160"/>
      <c r="G230" s="161"/>
      <c r="H230" s="24"/>
      <c r="I230" s="160"/>
      <c r="J230" s="161"/>
      <c r="K230" s="25"/>
      <c r="L230" s="59" t="str">
        <f>IF(C230="","",IF(VLOOKUP(D230,REASONT:REASONB,2)="D",C230,""))</f>
        <v/>
      </c>
      <c r="M230" s="59" t="str">
        <f>IF(C230="","",IF(VLOOKUP(D230,REASONT:REASONB,2)="C",C230,""))</f>
        <v/>
      </c>
    </row>
    <row r="231" spans="1:13" x14ac:dyDescent="0.2">
      <c r="A231" s="3"/>
      <c r="B231" s="46"/>
      <c r="C231" s="23"/>
      <c r="D231" s="156"/>
      <c r="E231" s="157"/>
      <c r="F231" s="160"/>
      <c r="G231" s="161"/>
      <c r="H231" s="24"/>
      <c r="I231" s="160"/>
      <c r="J231" s="161"/>
      <c r="K231" s="25"/>
      <c r="L231" s="59" t="str">
        <f>IF(C231="","",IF(VLOOKUP(D231,REASONT:REASONB,2)="D",C231,""))</f>
        <v/>
      </c>
      <c r="M231" s="59" t="str">
        <f>IF(C231="","",IF(VLOOKUP(D231,REASONT:REASONB,2)="C",C231,""))</f>
        <v/>
      </c>
    </row>
    <row r="232" spans="1:13" x14ac:dyDescent="0.2">
      <c r="A232" s="3"/>
      <c r="B232" s="46"/>
      <c r="C232" s="23"/>
      <c r="D232" s="156"/>
      <c r="E232" s="157"/>
      <c r="F232" s="160"/>
      <c r="G232" s="161"/>
      <c r="H232" s="24"/>
      <c r="I232" s="160"/>
      <c r="J232" s="161"/>
      <c r="K232" s="25"/>
      <c r="L232" s="59" t="str">
        <f>IF(C232="","",IF(VLOOKUP(D232,REASONT:REASONB,2)="D",C232,""))</f>
        <v/>
      </c>
      <c r="M232" s="59" t="str">
        <f>IF(C232="","",IF(VLOOKUP(D232,REASONT:REASONB,2)="C",C232,""))</f>
        <v/>
      </c>
    </row>
    <row r="233" spans="1:13" x14ac:dyDescent="0.2">
      <c r="A233" s="3"/>
      <c r="B233" s="46"/>
      <c r="C233" s="23"/>
      <c r="D233" s="156"/>
      <c r="E233" s="157"/>
      <c r="F233" s="160"/>
      <c r="G233" s="161"/>
      <c r="H233" s="24"/>
      <c r="I233" s="160"/>
      <c r="J233" s="161"/>
      <c r="K233" s="25"/>
      <c r="L233" s="59" t="str">
        <f>IF(C233="","",IF(VLOOKUP(D233,REASONT:REASONB,2)="D",C233,""))</f>
        <v/>
      </c>
      <c r="M233" s="59" t="str">
        <f>IF(C233="","",IF(VLOOKUP(D233,REASONT:REASONB,2)="C",C233,""))</f>
        <v/>
      </c>
    </row>
    <row r="234" spans="1:13" x14ac:dyDescent="0.2">
      <c r="A234" s="3"/>
      <c r="B234" s="46"/>
      <c r="C234" s="23"/>
      <c r="D234" s="156"/>
      <c r="E234" s="157"/>
      <c r="F234" s="160"/>
      <c r="G234" s="161"/>
      <c r="H234" s="24"/>
      <c r="I234" s="160"/>
      <c r="J234" s="161"/>
      <c r="K234" s="25"/>
      <c r="L234" s="59" t="str">
        <f>IF(C234="","",IF(VLOOKUP(D234,REASONT:REASONB,2)="D",C234,""))</f>
        <v/>
      </c>
      <c r="M234" s="59" t="str">
        <f>IF(C234="","",IF(VLOOKUP(D234,REASONT:REASONB,2)="C",C234,""))</f>
        <v/>
      </c>
    </row>
    <row r="235" spans="1:13" x14ac:dyDescent="0.2">
      <c r="A235" s="3"/>
      <c r="B235" s="46"/>
      <c r="C235" s="23"/>
      <c r="D235" s="156"/>
      <c r="E235" s="157"/>
      <c r="F235" s="160"/>
      <c r="G235" s="161"/>
      <c r="H235" s="24"/>
      <c r="I235" s="160"/>
      <c r="J235" s="161"/>
      <c r="K235" s="25"/>
      <c r="L235" s="59" t="str">
        <f>IF(C235="","",IF(VLOOKUP(D235,REASONT:REASONB,2)="D",C235,""))</f>
        <v/>
      </c>
      <c r="M235" s="59" t="str">
        <f>IF(C235="","",IF(VLOOKUP(D235,REASONT:REASONB,2)="C",C235,""))</f>
        <v/>
      </c>
    </row>
    <row r="236" spans="1:13" x14ac:dyDescent="0.2">
      <c r="A236" s="3"/>
      <c r="B236" s="46"/>
      <c r="C236" s="23"/>
      <c r="D236" s="156"/>
      <c r="E236" s="157"/>
      <c r="F236" s="160"/>
      <c r="G236" s="161"/>
      <c r="H236" s="24"/>
      <c r="I236" s="160"/>
      <c r="J236" s="161"/>
      <c r="K236" s="25"/>
      <c r="L236" s="59" t="str">
        <f>IF(C236="","",IF(VLOOKUP(D236,REASONT:REASONB,2)="D",C236,""))</f>
        <v/>
      </c>
      <c r="M236" s="59" t="str">
        <f>IF(C236="","",IF(VLOOKUP(D236,REASONT:REASONB,2)="C",C236,""))</f>
        <v/>
      </c>
    </row>
    <row r="237" spans="1:13" x14ac:dyDescent="0.2">
      <c r="A237" s="3"/>
      <c r="B237" s="46"/>
      <c r="C237" s="23"/>
      <c r="D237" s="156"/>
      <c r="E237" s="157"/>
      <c r="F237" s="160"/>
      <c r="G237" s="161"/>
      <c r="H237" s="24"/>
      <c r="I237" s="160"/>
      <c r="J237" s="161"/>
      <c r="K237" s="25"/>
      <c r="L237" s="59" t="str">
        <f>IF(C237="","",IF(VLOOKUP(D237,REASONT:REASONB,2)="D",C237,""))</f>
        <v/>
      </c>
      <c r="M237" s="59" t="str">
        <f>IF(C237="","",IF(VLOOKUP(D237,REASONT:REASONB,2)="C",C237,""))</f>
        <v/>
      </c>
    </row>
    <row r="238" spans="1:13" x14ac:dyDescent="0.2">
      <c r="A238" s="6"/>
      <c r="B238" s="150" t="str">
        <f>B178</f>
        <v>dry land training:0  |  game - exhibition:0  |  game - finals:0  |  game - League (ranking):0  |  game - League (seeding):0  |  game - mini:0  |  game - semi finals:0
game - tournament:0  |  game - warmup:0  |  other:0  |  practice:0  |  scrimmage:0  |  team - dinner:0  |  team - excursion:0  |  team - meeting:0  |  team - party:0</v>
      </c>
      <c r="C238" s="151"/>
      <c r="D238" s="151"/>
      <c r="E238" s="151"/>
      <c r="F238" s="151"/>
      <c r="G238" s="151"/>
      <c r="H238" s="151"/>
      <c r="I238" s="151"/>
      <c r="J238" s="151"/>
      <c r="K238" s="152"/>
    </row>
    <row r="239" spans="1:13" ht="13.5" thickBot="1" x14ac:dyDescent="0.25">
      <c r="A239" s="7"/>
      <c r="B239" s="153"/>
      <c r="C239" s="154"/>
      <c r="D239" s="154"/>
      <c r="E239" s="154"/>
      <c r="F239" s="154"/>
      <c r="G239" s="154"/>
      <c r="H239" s="154"/>
      <c r="I239" s="154"/>
      <c r="J239" s="154"/>
      <c r="K239" s="155"/>
    </row>
    <row r="240" spans="1:13" ht="13.5" thickBot="1" x14ac:dyDescent="0.25">
      <c r="L240" s="59" t="str">
        <f>IF(C240="","",IF(VLOOKUP(D240,REASONT:REASONB,2)="D",C240,""))</f>
        <v/>
      </c>
    </row>
    <row r="241" spans="1:13" ht="24.6" customHeight="1" x14ac:dyDescent="0.2">
      <c r="A241" s="1"/>
      <c r="B241" s="137" t="s">
        <v>160</v>
      </c>
      <c r="C241" s="135"/>
      <c r="D241" s="135"/>
      <c r="E241" s="135"/>
      <c r="F241" s="135"/>
      <c r="G241" s="135"/>
      <c r="H241" s="135"/>
      <c r="I241" s="135"/>
      <c r="J241" s="135"/>
      <c r="K241" s="162"/>
      <c r="L241" s="59" t="str">
        <f>IF(C241="","",IF(VLOOKUP(D241,REASONT:REASONB,2)="D",C241,""))</f>
        <v/>
      </c>
    </row>
    <row r="242" spans="1:13" x14ac:dyDescent="0.2">
      <c r="A242" s="3"/>
      <c r="B242" s="138"/>
      <c r="C242" s="136"/>
      <c r="D242" s="136"/>
      <c r="E242" s="136"/>
      <c r="F242" s="136"/>
      <c r="G242" s="136"/>
      <c r="H242" s="136"/>
      <c r="I242" s="136"/>
      <c r="J242" s="136"/>
      <c r="K242" s="163"/>
    </row>
    <row r="243" spans="1:13" x14ac:dyDescent="0.2">
      <c r="A243" s="47"/>
      <c r="B243" s="46"/>
      <c r="C243" s="23"/>
      <c r="D243" s="156"/>
      <c r="E243" s="157"/>
      <c r="F243" s="160"/>
      <c r="G243" s="161"/>
      <c r="H243" s="24"/>
      <c r="I243" s="160"/>
      <c r="J243" s="161"/>
      <c r="K243" s="25"/>
    </row>
    <row r="244" spans="1:13" x14ac:dyDescent="0.2">
      <c r="A244" s="3"/>
      <c r="B244" s="19" t="s">
        <v>13</v>
      </c>
      <c r="C244" s="48" t="s">
        <v>62</v>
      </c>
      <c r="D244" s="158" t="s">
        <v>66</v>
      </c>
      <c r="E244" s="159"/>
      <c r="F244" s="158" t="s">
        <v>63</v>
      </c>
      <c r="G244" s="159"/>
      <c r="H244" s="48" t="s">
        <v>64</v>
      </c>
      <c r="I244" s="158" t="s">
        <v>65</v>
      </c>
      <c r="J244" s="159"/>
      <c r="K244" s="21" t="s">
        <v>64</v>
      </c>
    </row>
    <row r="245" spans="1:13" x14ac:dyDescent="0.2">
      <c r="A245" s="3"/>
      <c r="B245" s="46"/>
      <c r="C245" s="23"/>
      <c r="D245" s="156"/>
      <c r="E245" s="157"/>
      <c r="F245" s="160"/>
      <c r="G245" s="161"/>
      <c r="H245" s="24"/>
      <c r="I245" s="160"/>
      <c r="J245" s="161"/>
      <c r="K245" s="25"/>
      <c r="L245" s="59" t="str">
        <f>IF(C245="","",IF(VLOOKUP(D245,REASONT:REASONB,2)="D",C245,""))</f>
        <v/>
      </c>
      <c r="M245" s="59" t="str">
        <f>IF(C245="","",IF(VLOOKUP(D245,REASONT:REASONB,2)="C",C245,""))</f>
        <v/>
      </c>
    </row>
    <row r="246" spans="1:13" x14ac:dyDescent="0.2">
      <c r="A246" s="3"/>
      <c r="B246" s="46"/>
      <c r="C246" s="23"/>
      <c r="D246" s="156"/>
      <c r="E246" s="157"/>
      <c r="F246" s="160"/>
      <c r="G246" s="161"/>
      <c r="H246" s="24"/>
      <c r="I246" s="160"/>
      <c r="J246" s="161"/>
      <c r="K246" s="25"/>
      <c r="L246" s="59" t="str">
        <f>IF(C246="","",IF(VLOOKUP(D246,REASONT:REASONB,2)="D",C246,""))</f>
        <v/>
      </c>
      <c r="M246" s="59" t="str">
        <f>IF(C246="","",IF(VLOOKUP(D246,REASONT:REASONB,2)="C",C246,""))</f>
        <v/>
      </c>
    </row>
    <row r="247" spans="1:13" x14ac:dyDescent="0.2">
      <c r="A247" s="4"/>
      <c r="B247" s="46"/>
      <c r="C247" s="23"/>
      <c r="D247" s="156"/>
      <c r="E247" s="157"/>
      <c r="F247" s="160"/>
      <c r="G247" s="161"/>
      <c r="H247" s="24"/>
      <c r="I247" s="160"/>
      <c r="J247" s="161"/>
      <c r="K247" s="25"/>
      <c r="L247" s="59" t="str">
        <f>IF(C247="","",IF(VLOOKUP(D247,REASONT:REASONB,2)="D",C247,""))</f>
        <v/>
      </c>
      <c r="M247" s="59" t="str">
        <f>IF(C247="","",IF(VLOOKUP(D247,REASONT:REASONB,2)="C",C247,""))</f>
        <v/>
      </c>
    </row>
    <row r="248" spans="1:13" x14ac:dyDescent="0.2">
      <c r="A248" s="3"/>
      <c r="B248" s="46"/>
      <c r="C248" s="23"/>
      <c r="D248" s="156"/>
      <c r="E248" s="157"/>
      <c r="F248" s="160"/>
      <c r="G248" s="161"/>
      <c r="H248" s="24"/>
      <c r="I248" s="160"/>
      <c r="J248" s="161"/>
      <c r="K248" s="25"/>
      <c r="L248" s="59" t="str">
        <f>IF(C248="","",IF(VLOOKUP(D248,REASONT:REASONB,2)="D",C248,""))</f>
        <v/>
      </c>
      <c r="M248" s="59" t="str">
        <f>IF(C248="","",IF(VLOOKUP(D248,REASONT:REASONB,2)="C",C248,""))</f>
        <v/>
      </c>
    </row>
    <row r="249" spans="1:13" x14ac:dyDescent="0.2">
      <c r="A249" s="4"/>
      <c r="B249" s="46"/>
      <c r="C249" s="23"/>
      <c r="D249" s="156"/>
      <c r="E249" s="157"/>
      <c r="F249" s="160"/>
      <c r="G249" s="161"/>
      <c r="H249" s="24"/>
      <c r="I249" s="160"/>
      <c r="J249" s="161"/>
      <c r="K249" s="25"/>
      <c r="L249" s="59" t="str">
        <f>IF(C249="","",IF(VLOOKUP(D249,REASONT:REASONB,2)="D",C249,""))</f>
        <v/>
      </c>
      <c r="M249" s="59" t="str">
        <f>IF(C249="","",IF(VLOOKUP(D249,REASONT:REASONB,2)="C",C249,""))</f>
        <v/>
      </c>
    </row>
    <row r="250" spans="1:13" x14ac:dyDescent="0.2">
      <c r="A250" s="3"/>
      <c r="B250" s="46"/>
      <c r="C250" s="23"/>
      <c r="D250" s="156"/>
      <c r="E250" s="157"/>
      <c r="F250" s="160"/>
      <c r="G250" s="161"/>
      <c r="H250" s="24"/>
      <c r="I250" s="160"/>
      <c r="J250" s="161"/>
      <c r="K250" s="25"/>
      <c r="L250" s="59" t="str">
        <f>IF(C250="","",IF(VLOOKUP(D250,REASONT:REASONB,2)="D",C250,""))</f>
        <v/>
      </c>
      <c r="M250" s="59" t="str">
        <f>IF(C250="","",IF(VLOOKUP(D250,REASONT:REASONB,2)="C",C250,""))</f>
        <v/>
      </c>
    </row>
    <row r="251" spans="1:13" x14ac:dyDescent="0.2">
      <c r="A251" s="3"/>
      <c r="B251" s="46"/>
      <c r="C251" s="23"/>
      <c r="D251" s="156"/>
      <c r="E251" s="157"/>
      <c r="F251" s="160"/>
      <c r="G251" s="161"/>
      <c r="H251" s="24"/>
      <c r="I251" s="160"/>
      <c r="J251" s="161"/>
      <c r="K251" s="25"/>
      <c r="L251" s="59" t="str">
        <f>IF(C251="","",IF(VLOOKUP(D251,REASONT:REASONB,2)="D",C251,""))</f>
        <v/>
      </c>
      <c r="M251" s="59" t="str">
        <f>IF(C251="","",IF(VLOOKUP(D251,REASONT:REASONB,2)="C",C251,""))</f>
        <v/>
      </c>
    </row>
    <row r="252" spans="1:13" x14ac:dyDescent="0.2">
      <c r="A252" s="3"/>
      <c r="B252" s="46"/>
      <c r="C252" s="23"/>
      <c r="D252" s="156"/>
      <c r="E252" s="157"/>
      <c r="F252" s="160"/>
      <c r="G252" s="161"/>
      <c r="H252" s="24"/>
      <c r="I252" s="160"/>
      <c r="J252" s="161"/>
      <c r="K252" s="25"/>
      <c r="L252" s="59" t="str">
        <f>IF(C252="","",IF(VLOOKUP(D252,REASONT:REASONB,2)="D",C252,""))</f>
        <v/>
      </c>
      <c r="M252" s="59" t="str">
        <f>IF(C252="","",IF(VLOOKUP(D252,REASONT:REASONB,2)="C",C252,""))</f>
        <v/>
      </c>
    </row>
    <row r="253" spans="1:13" x14ac:dyDescent="0.2">
      <c r="A253" s="3"/>
      <c r="B253" s="46"/>
      <c r="C253" s="23"/>
      <c r="D253" s="156"/>
      <c r="E253" s="157"/>
      <c r="F253" s="160"/>
      <c r="G253" s="161"/>
      <c r="H253" s="24"/>
      <c r="I253" s="160"/>
      <c r="J253" s="161"/>
      <c r="K253" s="25"/>
      <c r="L253" s="59" t="str">
        <f>IF(C253="","",IF(VLOOKUP(D253,REASONT:REASONB,2)="D",C253,""))</f>
        <v/>
      </c>
      <c r="M253" s="59" t="str">
        <f>IF(C253="","",IF(VLOOKUP(D253,REASONT:REASONB,2)="C",C253,""))</f>
        <v/>
      </c>
    </row>
    <row r="254" spans="1:13" x14ac:dyDescent="0.2">
      <c r="A254" s="3"/>
      <c r="B254" s="46"/>
      <c r="C254" s="23"/>
      <c r="D254" s="156"/>
      <c r="E254" s="157"/>
      <c r="F254" s="160"/>
      <c r="G254" s="161"/>
      <c r="H254" s="24"/>
      <c r="I254" s="160"/>
      <c r="J254" s="161"/>
      <c r="K254" s="25"/>
      <c r="L254" s="59" t="str">
        <f>IF(C254="","",IF(VLOOKUP(D254,REASONT:REASONB,2)="D",C254,""))</f>
        <v/>
      </c>
      <c r="M254" s="59" t="str">
        <f>IF(C254="","",IF(VLOOKUP(D254,REASONT:REASONB,2)="C",C254,""))</f>
        <v/>
      </c>
    </row>
    <row r="255" spans="1:13" x14ac:dyDescent="0.2">
      <c r="A255" s="4"/>
      <c r="B255" s="46"/>
      <c r="C255" s="23"/>
      <c r="D255" s="156"/>
      <c r="E255" s="157"/>
      <c r="F255" s="160"/>
      <c r="G255" s="161"/>
      <c r="H255" s="24"/>
      <c r="I255" s="160"/>
      <c r="J255" s="161"/>
      <c r="K255" s="25"/>
      <c r="L255" s="59" t="str">
        <f>IF(C255="","",IF(VLOOKUP(D255,REASONT:REASONB,2)="D",C255,""))</f>
        <v/>
      </c>
      <c r="M255" s="59" t="str">
        <f>IF(C255="","",IF(VLOOKUP(D255,REASONT:REASONB,2)="C",C255,""))</f>
        <v/>
      </c>
    </row>
    <row r="256" spans="1:13" x14ac:dyDescent="0.2">
      <c r="A256" s="4"/>
      <c r="B256" s="46"/>
      <c r="C256" s="23"/>
      <c r="D256" s="156"/>
      <c r="E256" s="157"/>
      <c r="F256" s="160"/>
      <c r="G256" s="161"/>
      <c r="H256" s="24"/>
      <c r="I256" s="160"/>
      <c r="J256" s="161"/>
      <c r="K256" s="25"/>
      <c r="L256" s="59" t="str">
        <f>IF(C256="","",IF(VLOOKUP(D256,REASONT:REASONB,2)="D",C256,""))</f>
        <v/>
      </c>
      <c r="M256" s="59" t="str">
        <f>IF(C256="","",IF(VLOOKUP(D256,REASONT:REASONB,2)="C",C256,""))</f>
        <v/>
      </c>
    </row>
    <row r="257" spans="1:13" x14ac:dyDescent="0.2">
      <c r="A257" s="3"/>
      <c r="B257" s="46"/>
      <c r="C257" s="23"/>
      <c r="D257" s="156"/>
      <c r="E257" s="157"/>
      <c r="F257" s="160"/>
      <c r="G257" s="161"/>
      <c r="H257" s="24"/>
      <c r="I257" s="160"/>
      <c r="J257" s="161"/>
      <c r="K257" s="25"/>
      <c r="L257" s="59" t="str">
        <f>IF(C257="","",IF(VLOOKUP(D257,REASONT:REASONB,2)="D",C257,""))</f>
        <v/>
      </c>
      <c r="M257" s="59" t="str">
        <f>IF(C257="","",IF(VLOOKUP(D257,REASONT:REASONB,2)="C",C257,""))</f>
        <v/>
      </c>
    </row>
    <row r="258" spans="1:13" x14ac:dyDescent="0.2">
      <c r="A258" s="3"/>
      <c r="B258" s="46"/>
      <c r="C258" s="23"/>
      <c r="D258" s="156"/>
      <c r="E258" s="157"/>
      <c r="F258" s="160"/>
      <c r="G258" s="161"/>
      <c r="H258" s="24"/>
      <c r="I258" s="160"/>
      <c r="J258" s="161"/>
      <c r="K258" s="25"/>
      <c r="L258" s="59" t="str">
        <f>IF(C258="","",IF(VLOOKUP(D258,REASONT:REASONB,2)="D",C258,""))</f>
        <v/>
      </c>
      <c r="M258" s="59" t="str">
        <f>IF(C258="","",IF(VLOOKUP(D258,REASONT:REASONB,2)="C",C258,""))</f>
        <v/>
      </c>
    </row>
    <row r="259" spans="1:13" x14ac:dyDescent="0.2">
      <c r="A259" s="3"/>
      <c r="B259" s="46"/>
      <c r="C259" s="23"/>
      <c r="D259" s="156"/>
      <c r="E259" s="157"/>
      <c r="F259" s="160"/>
      <c r="G259" s="161"/>
      <c r="H259" s="24"/>
      <c r="I259" s="160"/>
      <c r="J259" s="161"/>
      <c r="K259" s="25"/>
      <c r="L259" s="59" t="str">
        <f>IF(C259="","",IF(VLOOKUP(D259,REASONT:REASONB,2)="D",C259,""))</f>
        <v/>
      </c>
      <c r="M259" s="59" t="str">
        <f>IF(C259="","",IF(VLOOKUP(D259,REASONT:REASONB,2)="C",C259,""))</f>
        <v/>
      </c>
    </row>
    <row r="260" spans="1:13" x14ac:dyDescent="0.2">
      <c r="A260" s="4"/>
      <c r="B260" s="46"/>
      <c r="C260" s="23"/>
      <c r="D260" s="156"/>
      <c r="E260" s="157"/>
      <c r="F260" s="160"/>
      <c r="G260" s="161"/>
      <c r="H260" s="24"/>
      <c r="I260" s="160"/>
      <c r="J260" s="161"/>
      <c r="K260" s="25"/>
      <c r="L260" s="59" t="str">
        <f>IF(C260="","",IF(VLOOKUP(D260,REASONT:REASONB,2)="D",C260,""))</f>
        <v/>
      </c>
      <c r="M260" s="59" t="str">
        <f>IF(C260="","",IF(VLOOKUP(D260,REASONT:REASONB,2)="C",C260,""))</f>
        <v/>
      </c>
    </row>
    <row r="261" spans="1:13" x14ac:dyDescent="0.2">
      <c r="A261" s="3"/>
      <c r="B261" s="46"/>
      <c r="C261" s="23"/>
      <c r="D261" s="156"/>
      <c r="E261" s="157"/>
      <c r="F261" s="160"/>
      <c r="G261" s="161"/>
      <c r="H261" s="24"/>
      <c r="I261" s="160"/>
      <c r="J261" s="161"/>
      <c r="K261" s="25"/>
      <c r="L261" s="59" t="str">
        <f>IF(C261="","",IF(VLOOKUP(D261,REASONT:REASONB,2)="D",C261,""))</f>
        <v/>
      </c>
      <c r="M261" s="59" t="str">
        <f>IF(C261="","",IF(VLOOKUP(D261,REASONT:REASONB,2)="C",C261,""))</f>
        <v/>
      </c>
    </row>
    <row r="262" spans="1:13" x14ac:dyDescent="0.2">
      <c r="A262" s="3"/>
      <c r="B262" s="46"/>
      <c r="C262" s="23"/>
      <c r="D262" s="156"/>
      <c r="E262" s="157"/>
      <c r="F262" s="160"/>
      <c r="G262" s="161"/>
      <c r="H262" s="24"/>
      <c r="I262" s="160"/>
      <c r="J262" s="161"/>
      <c r="K262" s="25"/>
      <c r="L262" s="59" t="str">
        <f>IF(C262="","",IF(VLOOKUP(D262,REASONT:REASONB,2)="D",C262,""))</f>
        <v/>
      </c>
      <c r="M262" s="59" t="str">
        <f>IF(C262="","",IF(VLOOKUP(D262,REASONT:REASONB,2)="C",C262,""))</f>
        <v/>
      </c>
    </row>
    <row r="263" spans="1:13" x14ac:dyDescent="0.2">
      <c r="A263" s="3"/>
      <c r="B263" s="46"/>
      <c r="C263" s="23"/>
      <c r="D263" s="156"/>
      <c r="E263" s="157"/>
      <c r="F263" s="160"/>
      <c r="G263" s="161"/>
      <c r="H263" s="24"/>
      <c r="I263" s="160"/>
      <c r="J263" s="161"/>
      <c r="K263" s="25"/>
      <c r="L263" s="59" t="str">
        <f>IF(C263="","",IF(VLOOKUP(D263,REASONT:REASONB,2)="D",C263,""))</f>
        <v/>
      </c>
      <c r="M263" s="59" t="str">
        <f>IF(C263="","",IF(VLOOKUP(D263,REASONT:REASONB,2)="C",C263,""))</f>
        <v/>
      </c>
    </row>
    <row r="264" spans="1:13" x14ac:dyDescent="0.2">
      <c r="A264" s="4"/>
      <c r="B264" s="46"/>
      <c r="C264" s="23"/>
      <c r="D264" s="156"/>
      <c r="E264" s="157"/>
      <c r="F264" s="160"/>
      <c r="G264" s="161"/>
      <c r="H264" s="24"/>
      <c r="I264" s="160"/>
      <c r="J264" s="161"/>
      <c r="K264" s="25"/>
      <c r="L264" s="59" t="str">
        <f>IF(C264="","",IF(VLOOKUP(D264,REASONT:REASONB,2)="D",C264,""))</f>
        <v/>
      </c>
      <c r="M264" s="59" t="str">
        <f>IF(C264="","",IF(VLOOKUP(D264,REASONT:REASONB,2)="C",C264,""))</f>
        <v/>
      </c>
    </row>
    <row r="265" spans="1:13" x14ac:dyDescent="0.2">
      <c r="A265" s="4"/>
      <c r="B265" s="46"/>
      <c r="C265" s="23"/>
      <c r="D265" s="156"/>
      <c r="E265" s="157"/>
      <c r="F265" s="160"/>
      <c r="G265" s="161"/>
      <c r="H265" s="24"/>
      <c r="I265" s="160"/>
      <c r="J265" s="161"/>
      <c r="K265" s="25"/>
      <c r="L265" s="59" t="str">
        <f>IF(C265="","",IF(VLOOKUP(D265,REASONT:REASONB,2)="D",C265,""))</f>
        <v/>
      </c>
      <c r="M265" s="59" t="str">
        <f>IF(C265="","",IF(VLOOKUP(D265,REASONT:REASONB,2)="C",C265,""))</f>
        <v/>
      </c>
    </row>
    <row r="266" spans="1:13" x14ac:dyDescent="0.2">
      <c r="A266" s="4"/>
      <c r="B266" s="46"/>
      <c r="C266" s="23"/>
      <c r="D266" s="156"/>
      <c r="E266" s="157"/>
      <c r="F266" s="160"/>
      <c r="G266" s="161"/>
      <c r="H266" s="24"/>
      <c r="I266" s="160"/>
      <c r="J266" s="161"/>
      <c r="K266" s="25"/>
      <c r="L266" s="59" t="str">
        <f>IF(C266="","",IF(VLOOKUP(D266,REASONT:REASONB,2)="D",C266,""))</f>
        <v/>
      </c>
      <c r="M266" s="59" t="str">
        <f>IF(C266="","",IF(VLOOKUP(D266,REASONT:REASONB,2)="C",C266,""))</f>
        <v/>
      </c>
    </row>
    <row r="267" spans="1:13" x14ac:dyDescent="0.2">
      <c r="A267" s="3"/>
      <c r="B267" s="46"/>
      <c r="C267" s="23"/>
      <c r="D267" s="156"/>
      <c r="E267" s="157"/>
      <c r="F267" s="160"/>
      <c r="G267" s="161"/>
      <c r="H267" s="24"/>
      <c r="I267" s="160"/>
      <c r="J267" s="161"/>
      <c r="K267" s="25"/>
      <c r="L267" s="59" t="str">
        <f>IF(C267="","",IF(VLOOKUP(D267,REASONT:REASONB,2)="D",C267,""))</f>
        <v/>
      </c>
      <c r="M267" s="59" t="str">
        <f>IF(C267="","",IF(VLOOKUP(D267,REASONT:REASONB,2)="C",C267,""))</f>
        <v/>
      </c>
    </row>
    <row r="268" spans="1:13" x14ac:dyDescent="0.2">
      <c r="A268" s="3"/>
      <c r="B268" s="46"/>
      <c r="C268" s="23"/>
      <c r="D268" s="156"/>
      <c r="E268" s="157"/>
      <c r="F268" s="160"/>
      <c r="G268" s="161"/>
      <c r="H268" s="24"/>
      <c r="I268" s="160"/>
      <c r="J268" s="161"/>
      <c r="K268" s="25"/>
      <c r="L268" s="59" t="str">
        <f>IF(C268="","",IF(VLOOKUP(D268,REASONT:REASONB,2)="D",C268,""))</f>
        <v/>
      </c>
      <c r="M268" s="59" t="str">
        <f>IF(C268="","",IF(VLOOKUP(D268,REASONT:REASONB,2)="C",C268,""))</f>
        <v/>
      </c>
    </row>
    <row r="269" spans="1:13" x14ac:dyDescent="0.2">
      <c r="A269" s="4"/>
      <c r="B269" s="46"/>
      <c r="C269" s="23"/>
      <c r="D269" s="156"/>
      <c r="E269" s="157"/>
      <c r="F269" s="160"/>
      <c r="G269" s="161"/>
      <c r="H269" s="24"/>
      <c r="I269" s="160"/>
      <c r="J269" s="161"/>
      <c r="K269" s="25"/>
      <c r="L269" s="59" t="str">
        <f>IF(C269="","",IF(VLOOKUP(D269,REASONT:REASONB,2)="D",C269,""))</f>
        <v/>
      </c>
      <c r="M269" s="59" t="str">
        <f>IF(C269="","",IF(VLOOKUP(D269,REASONT:REASONB,2)="C",C269,""))</f>
        <v/>
      </c>
    </row>
    <row r="270" spans="1:13" x14ac:dyDescent="0.2">
      <c r="A270" s="3"/>
      <c r="B270" s="46"/>
      <c r="C270" s="23"/>
      <c r="D270" s="156"/>
      <c r="E270" s="157"/>
      <c r="F270" s="160"/>
      <c r="G270" s="161"/>
      <c r="H270" s="24"/>
      <c r="I270" s="160"/>
      <c r="J270" s="161"/>
      <c r="K270" s="25"/>
      <c r="L270" s="59" t="str">
        <f>IF(C270="","",IF(VLOOKUP(D270,REASONT:REASONB,2)="D",C270,""))</f>
        <v/>
      </c>
      <c r="M270" s="59" t="str">
        <f>IF(C270="","",IF(VLOOKUP(D270,REASONT:REASONB,2)="C",C270,""))</f>
        <v/>
      </c>
    </row>
    <row r="271" spans="1:13" x14ac:dyDescent="0.2">
      <c r="A271" s="4"/>
      <c r="B271" s="46"/>
      <c r="C271" s="23"/>
      <c r="D271" s="156"/>
      <c r="E271" s="157"/>
      <c r="F271" s="160"/>
      <c r="G271" s="161"/>
      <c r="H271" s="24"/>
      <c r="I271" s="160"/>
      <c r="J271" s="161"/>
      <c r="K271" s="25"/>
      <c r="L271" s="59" t="str">
        <f>IF(C271="","",IF(VLOOKUP(D271,REASONT:REASONB,2)="D",C271,""))</f>
        <v/>
      </c>
      <c r="M271" s="59" t="str">
        <f>IF(C271="","",IF(VLOOKUP(D271,REASONT:REASONB,2)="C",C271,""))</f>
        <v/>
      </c>
    </row>
    <row r="272" spans="1:13" x14ac:dyDescent="0.2">
      <c r="A272" s="4"/>
      <c r="B272" s="46"/>
      <c r="C272" s="23"/>
      <c r="D272" s="156"/>
      <c r="E272" s="157"/>
      <c r="F272" s="160"/>
      <c r="G272" s="161"/>
      <c r="H272" s="24"/>
      <c r="I272" s="160"/>
      <c r="J272" s="161"/>
      <c r="K272" s="25"/>
      <c r="L272" s="59" t="str">
        <f>IF(C272="","",IF(VLOOKUP(D272,REASONT:REASONB,2)="D",C272,""))</f>
        <v/>
      </c>
      <c r="M272" s="59" t="str">
        <f>IF(C272="","",IF(VLOOKUP(D272,REASONT:REASONB,2)="C",C272,""))</f>
        <v/>
      </c>
    </row>
    <row r="273" spans="1:13" x14ac:dyDescent="0.2">
      <c r="A273" s="3"/>
      <c r="B273" s="46"/>
      <c r="C273" s="23"/>
      <c r="D273" s="156"/>
      <c r="E273" s="157"/>
      <c r="F273" s="160"/>
      <c r="G273" s="161"/>
      <c r="H273" s="24"/>
      <c r="I273" s="160"/>
      <c r="J273" s="161"/>
      <c r="K273" s="25"/>
      <c r="L273" s="59" t="str">
        <f>IF(C273="","",IF(VLOOKUP(D273,REASONT:REASONB,2)="D",C273,""))</f>
        <v/>
      </c>
      <c r="M273" s="59" t="str">
        <f>IF(C273="","",IF(VLOOKUP(D273,REASONT:REASONB,2)="C",C273,""))</f>
        <v/>
      </c>
    </row>
    <row r="274" spans="1:13" x14ac:dyDescent="0.2">
      <c r="A274" s="3"/>
      <c r="B274" s="46"/>
      <c r="C274" s="23"/>
      <c r="D274" s="156"/>
      <c r="E274" s="157"/>
      <c r="F274" s="160"/>
      <c r="G274" s="161"/>
      <c r="H274" s="24"/>
      <c r="I274" s="160"/>
      <c r="J274" s="161"/>
      <c r="K274" s="25"/>
      <c r="L274" s="59" t="str">
        <f>IF(C274="","",IF(VLOOKUP(D274,REASONT:REASONB,2)="D",C274,""))</f>
        <v/>
      </c>
      <c r="M274" s="59" t="str">
        <f>IF(C274="","",IF(VLOOKUP(D274,REASONT:REASONB,2)="C",C274,""))</f>
        <v/>
      </c>
    </row>
    <row r="275" spans="1:13" x14ac:dyDescent="0.2">
      <c r="A275" s="3"/>
      <c r="B275" s="46"/>
      <c r="C275" s="23"/>
      <c r="D275" s="156"/>
      <c r="E275" s="157"/>
      <c r="F275" s="160"/>
      <c r="G275" s="161"/>
      <c r="H275" s="24"/>
      <c r="I275" s="160"/>
      <c r="J275" s="161"/>
      <c r="K275" s="25"/>
      <c r="L275" s="59" t="str">
        <f>IF(C275="","",IF(VLOOKUP(D275,REASONT:REASONB,2)="D",C275,""))</f>
        <v/>
      </c>
      <c r="M275" s="59" t="str">
        <f>IF(C275="","",IF(VLOOKUP(D275,REASONT:REASONB,2)="C",C275,""))</f>
        <v/>
      </c>
    </row>
    <row r="276" spans="1:13" x14ac:dyDescent="0.2">
      <c r="A276" s="3"/>
      <c r="B276" s="46"/>
      <c r="C276" s="23"/>
      <c r="D276" s="156"/>
      <c r="E276" s="157"/>
      <c r="F276" s="160"/>
      <c r="G276" s="161"/>
      <c r="H276" s="24"/>
      <c r="I276" s="160"/>
      <c r="J276" s="161"/>
      <c r="K276" s="25"/>
      <c r="L276" s="59" t="str">
        <f>IF(C276="","",IF(VLOOKUP(D276,REASONT:REASONB,2)="D",C276,""))</f>
        <v/>
      </c>
      <c r="M276" s="59" t="str">
        <f>IF(C276="","",IF(VLOOKUP(D276,REASONT:REASONB,2)="C",C276,""))</f>
        <v/>
      </c>
    </row>
    <row r="277" spans="1:13" x14ac:dyDescent="0.2">
      <c r="A277" s="3"/>
      <c r="B277" s="46"/>
      <c r="C277" s="23"/>
      <c r="D277" s="156"/>
      <c r="E277" s="157"/>
      <c r="F277" s="160"/>
      <c r="G277" s="161"/>
      <c r="H277" s="24"/>
      <c r="I277" s="160"/>
      <c r="J277" s="161"/>
      <c r="K277" s="25"/>
      <c r="L277" s="59" t="str">
        <f>IF(C277="","",IF(VLOOKUP(D277,REASONT:REASONB,2)="D",C277,""))</f>
        <v/>
      </c>
      <c r="M277" s="59" t="str">
        <f>IF(C277="","",IF(VLOOKUP(D277,REASONT:REASONB,2)="C",C277,""))</f>
        <v/>
      </c>
    </row>
    <row r="278" spans="1:13" x14ac:dyDescent="0.2">
      <c r="A278" s="4"/>
      <c r="B278" s="46"/>
      <c r="C278" s="23"/>
      <c r="D278" s="156"/>
      <c r="E278" s="157"/>
      <c r="F278" s="160"/>
      <c r="G278" s="161"/>
      <c r="H278" s="24"/>
      <c r="I278" s="160"/>
      <c r="J278" s="161"/>
      <c r="K278" s="25"/>
      <c r="L278" s="59" t="str">
        <f>IF(C278="","",IF(VLOOKUP(D278,REASONT:REASONB,2)="D",C278,""))</f>
        <v/>
      </c>
      <c r="M278" s="59" t="str">
        <f>IF(C278="","",IF(VLOOKUP(D278,REASONT:REASONB,2)="C",C278,""))</f>
        <v/>
      </c>
    </row>
    <row r="279" spans="1:13" x14ac:dyDescent="0.2">
      <c r="A279" s="3"/>
      <c r="B279" s="46"/>
      <c r="C279" s="23"/>
      <c r="D279" s="156"/>
      <c r="E279" s="157"/>
      <c r="F279" s="160"/>
      <c r="G279" s="161"/>
      <c r="H279" s="24"/>
      <c r="I279" s="160"/>
      <c r="J279" s="161"/>
      <c r="K279" s="25"/>
      <c r="L279" s="59" t="str">
        <f>IF(C279="","",IF(VLOOKUP(D279,REASONT:REASONB,2)="D",C279,""))</f>
        <v/>
      </c>
      <c r="M279" s="59" t="str">
        <f>IF(C279="","",IF(VLOOKUP(D279,REASONT:REASONB,2)="C",C279,""))</f>
        <v/>
      </c>
    </row>
    <row r="280" spans="1:13" x14ac:dyDescent="0.2">
      <c r="A280" s="3"/>
      <c r="B280" s="46"/>
      <c r="C280" s="23"/>
      <c r="D280" s="156"/>
      <c r="E280" s="157"/>
      <c r="F280" s="160"/>
      <c r="G280" s="161"/>
      <c r="H280" s="24"/>
      <c r="I280" s="160"/>
      <c r="J280" s="161"/>
      <c r="K280" s="25"/>
      <c r="L280" s="59" t="str">
        <f>IF(C280="","",IF(VLOOKUP(D280,REASONT:REASONB,2)="D",C280,""))</f>
        <v/>
      </c>
      <c r="M280" s="59" t="str">
        <f>IF(C280="","",IF(VLOOKUP(D280,REASONT:REASONB,2)="C",C280,""))</f>
        <v/>
      </c>
    </row>
    <row r="281" spans="1:13" x14ac:dyDescent="0.2">
      <c r="A281" s="3"/>
      <c r="B281" s="46"/>
      <c r="C281" s="23"/>
      <c r="D281" s="156"/>
      <c r="E281" s="157"/>
      <c r="F281" s="160"/>
      <c r="G281" s="161"/>
      <c r="H281" s="24"/>
      <c r="I281" s="160"/>
      <c r="J281" s="161"/>
      <c r="K281" s="25"/>
      <c r="L281" s="59" t="str">
        <f>IF(C281="","",IF(VLOOKUP(D281,REASONT:REASONB,2)="D",C281,""))</f>
        <v/>
      </c>
      <c r="M281" s="59" t="str">
        <f>IF(C281="","",IF(VLOOKUP(D281,REASONT:REASONB,2)="C",C281,""))</f>
        <v/>
      </c>
    </row>
    <row r="282" spans="1:13" x14ac:dyDescent="0.2">
      <c r="A282" s="3"/>
      <c r="B282" s="46"/>
      <c r="C282" s="23"/>
      <c r="D282" s="156"/>
      <c r="E282" s="157"/>
      <c r="F282" s="160"/>
      <c r="G282" s="161"/>
      <c r="H282" s="24"/>
      <c r="I282" s="160"/>
      <c r="J282" s="161"/>
      <c r="K282" s="25"/>
      <c r="L282" s="59" t="str">
        <f>IF(C282="","",IF(VLOOKUP(D282,REASONT:REASONB,2)="D",C282,""))</f>
        <v/>
      </c>
      <c r="M282" s="59" t="str">
        <f>IF(C282="","",IF(VLOOKUP(D282,REASONT:REASONB,2)="C",C282,""))</f>
        <v/>
      </c>
    </row>
    <row r="283" spans="1:13" x14ac:dyDescent="0.2">
      <c r="A283" s="3"/>
      <c r="B283" s="46"/>
      <c r="C283" s="23"/>
      <c r="D283" s="156"/>
      <c r="E283" s="157"/>
      <c r="F283" s="160"/>
      <c r="G283" s="161"/>
      <c r="H283" s="24"/>
      <c r="I283" s="160"/>
      <c r="J283" s="161"/>
      <c r="K283" s="25"/>
      <c r="L283" s="59" t="str">
        <f>IF(C283="","",IF(VLOOKUP(D283,REASONT:REASONB,2)="D",C283,""))</f>
        <v/>
      </c>
      <c r="M283" s="59" t="str">
        <f>IF(C283="","",IF(VLOOKUP(D283,REASONT:REASONB,2)="C",C283,""))</f>
        <v/>
      </c>
    </row>
    <row r="284" spans="1:13" x14ac:dyDescent="0.2">
      <c r="A284" s="3"/>
      <c r="B284" s="46"/>
      <c r="C284" s="23"/>
      <c r="D284" s="156"/>
      <c r="E284" s="157"/>
      <c r="F284" s="160"/>
      <c r="G284" s="161"/>
      <c r="H284" s="24"/>
      <c r="I284" s="160"/>
      <c r="J284" s="161"/>
      <c r="K284" s="25"/>
      <c r="L284" s="59" t="str">
        <f>IF(C284="","",IF(VLOOKUP(D284,REASONT:REASONB,2)="D",C284,""))</f>
        <v/>
      </c>
      <c r="M284" s="59" t="str">
        <f>IF(C284="","",IF(VLOOKUP(D284,REASONT:REASONB,2)="C",C284,""))</f>
        <v/>
      </c>
    </row>
    <row r="285" spans="1:13" x14ac:dyDescent="0.2">
      <c r="A285" s="3"/>
      <c r="B285" s="46"/>
      <c r="C285" s="23"/>
      <c r="D285" s="156"/>
      <c r="E285" s="157"/>
      <c r="F285" s="160"/>
      <c r="G285" s="161"/>
      <c r="H285" s="24"/>
      <c r="I285" s="160"/>
      <c r="J285" s="161"/>
      <c r="K285" s="25"/>
      <c r="L285" s="59" t="str">
        <f>IF(C285="","",IF(VLOOKUP(D285,REASONT:REASONB,2)="D",C285,""))</f>
        <v/>
      </c>
      <c r="M285" s="59" t="str">
        <f>IF(C285="","",IF(VLOOKUP(D285,REASONT:REASONB,2)="C",C285,""))</f>
        <v/>
      </c>
    </row>
    <row r="286" spans="1:13" x14ac:dyDescent="0.2">
      <c r="A286" s="3"/>
      <c r="B286" s="46"/>
      <c r="C286" s="23"/>
      <c r="D286" s="156"/>
      <c r="E286" s="157"/>
      <c r="F286" s="160"/>
      <c r="G286" s="161"/>
      <c r="H286" s="24"/>
      <c r="I286" s="160"/>
      <c r="J286" s="161"/>
      <c r="K286" s="25"/>
      <c r="L286" s="59" t="str">
        <f>IF(C286="","",IF(VLOOKUP(D286,REASONT:REASONB,2)="D",C286,""))</f>
        <v/>
      </c>
      <c r="M286" s="59" t="str">
        <f>IF(C286="","",IF(VLOOKUP(D286,REASONT:REASONB,2)="C",C286,""))</f>
        <v/>
      </c>
    </row>
    <row r="287" spans="1:13" x14ac:dyDescent="0.2">
      <c r="A287" s="3"/>
      <c r="B287" s="46"/>
      <c r="C287" s="23"/>
      <c r="D287" s="156"/>
      <c r="E287" s="157"/>
      <c r="F287" s="160"/>
      <c r="G287" s="161"/>
      <c r="H287" s="24"/>
      <c r="I287" s="160"/>
      <c r="J287" s="161"/>
      <c r="K287" s="25"/>
      <c r="L287" s="59" t="str">
        <f>IF(C287="","",IF(VLOOKUP(D287,REASONT:REASONB,2)="D",C287,""))</f>
        <v/>
      </c>
      <c r="M287" s="59" t="str">
        <f>IF(C287="","",IF(VLOOKUP(D287,REASONT:REASONB,2)="C",C287,""))</f>
        <v/>
      </c>
    </row>
    <row r="288" spans="1:13" x14ac:dyDescent="0.2">
      <c r="A288" s="3"/>
      <c r="B288" s="46"/>
      <c r="C288" s="23"/>
      <c r="D288" s="156"/>
      <c r="E288" s="157"/>
      <c r="F288" s="160"/>
      <c r="G288" s="161"/>
      <c r="H288" s="24"/>
      <c r="I288" s="160"/>
      <c r="J288" s="161"/>
      <c r="K288" s="25"/>
      <c r="L288" s="59" t="str">
        <f>IF(C288="","",IF(VLOOKUP(D288,REASONT:REASONB,2)="D",C288,""))</f>
        <v/>
      </c>
      <c r="M288" s="59" t="str">
        <f>IF(C288="","",IF(VLOOKUP(D288,REASONT:REASONB,2)="C",C288,""))</f>
        <v/>
      </c>
    </row>
    <row r="289" spans="1:13" x14ac:dyDescent="0.2">
      <c r="A289" s="3"/>
      <c r="B289" s="46"/>
      <c r="C289" s="23"/>
      <c r="D289" s="156"/>
      <c r="E289" s="157"/>
      <c r="F289" s="160"/>
      <c r="G289" s="161"/>
      <c r="H289" s="24"/>
      <c r="I289" s="160"/>
      <c r="J289" s="161"/>
      <c r="K289" s="25"/>
      <c r="L289" s="59" t="str">
        <f>IF(C289="","",IF(VLOOKUP(D289,REASONT:REASONB,2)="D",C289,""))</f>
        <v/>
      </c>
      <c r="M289" s="59" t="str">
        <f>IF(C289="","",IF(VLOOKUP(D289,REASONT:REASONB,2)="C",C289,""))</f>
        <v/>
      </c>
    </row>
    <row r="290" spans="1:13" x14ac:dyDescent="0.2">
      <c r="A290" s="3"/>
      <c r="B290" s="46"/>
      <c r="C290" s="23"/>
      <c r="D290" s="156"/>
      <c r="E290" s="157"/>
      <c r="F290" s="160"/>
      <c r="G290" s="161"/>
      <c r="H290" s="24"/>
      <c r="I290" s="160"/>
      <c r="J290" s="161"/>
      <c r="K290" s="25"/>
      <c r="L290" s="59" t="str">
        <f>IF(C290="","",IF(VLOOKUP(D290,REASONT:REASONB,2)="D",C290,""))</f>
        <v/>
      </c>
      <c r="M290" s="59" t="str">
        <f>IF(C290="","",IF(VLOOKUP(D290,REASONT:REASONB,2)="C",C290,""))</f>
        <v/>
      </c>
    </row>
    <row r="291" spans="1:13" x14ac:dyDescent="0.2">
      <c r="A291" s="3"/>
      <c r="B291" s="46"/>
      <c r="C291" s="23"/>
      <c r="D291" s="156"/>
      <c r="E291" s="157"/>
      <c r="F291" s="160"/>
      <c r="G291" s="161"/>
      <c r="H291" s="24"/>
      <c r="I291" s="160"/>
      <c r="J291" s="161"/>
      <c r="K291" s="25"/>
      <c r="L291" s="59" t="str">
        <f>IF(C291="","",IF(VLOOKUP(D291,REASONT:REASONB,2)="D",C291,""))</f>
        <v/>
      </c>
      <c r="M291" s="59" t="str">
        <f>IF(C291="","",IF(VLOOKUP(D291,REASONT:REASONB,2)="C",C291,""))</f>
        <v/>
      </c>
    </row>
    <row r="292" spans="1:13" x14ac:dyDescent="0.2">
      <c r="A292" s="3"/>
      <c r="B292" s="46"/>
      <c r="C292" s="23"/>
      <c r="D292" s="156"/>
      <c r="E292" s="157"/>
      <c r="F292" s="160"/>
      <c r="G292" s="161"/>
      <c r="H292" s="24"/>
      <c r="I292" s="160"/>
      <c r="J292" s="161"/>
      <c r="K292" s="25"/>
      <c r="L292" s="59" t="str">
        <f>IF(C292="","",IF(VLOOKUP(D292,REASONT:REASONB,2)="D",C292,""))</f>
        <v/>
      </c>
      <c r="M292" s="59" t="str">
        <f>IF(C292="","",IF(VLOOKUP(D292,REASONT:REASONB,2)="C",C292,""))</f>
        <v/>
      </c>
    </row>
    <row r="293" spans="1:13" x14ac:dyDescent="0.2">
      <c r="A293" s="3"/>
      <c r="B293" s="46"/>
      <c r="C293" s="23"/>
      <c r="D293" s="156"/>
      <c r="E293" s="157"/>
      <c r="F293" s="160"/>
      <c r="G293" s="161"/>
      <c r="H293" s="24"/>
      <c r="I293" s="160"/>
      <c r="J293" s="161"/>
      <c r="K293" s="25"/>
      <c r="L293" s="59" t="str">
        <f>IF(C293="","",IF(VLOOKUP(D293,REASONT:REASONB,2)="D",C293,""))</f>
        <v/>
      </c>
      <c r="M293" s="59" t="str">
        <f>IF(C293="","",IF(VLOOKUP(D293,REASONT:REASONB,2)="C",C293,""))</f>
        <v/>
      </c>
    </row>
    <row r="294" spans="1:13" x14ac:dyDescent="0.2">
      <c r="A294" s="3"/>
      <c r="B294" s="46"/>
      <c r="C294" s="23"/>
      <c r="D294" s="156"/>
      <c r="E294" s="157"/>
      <c r="F294" s="160"/>
      <c r="G294" s="161"/>
      <c r="H294" s="24"/>
      <c r="I294" s="160"/>
      <c r="J294" s="161"/>
      <c r="K294" s="25"/>
      <c r="L294" s="59" t="str">
        <f>IF(C294="","",IF(VLOOKUP(D294,REASONT:REASONB,2)="D",C294,""))</f>
        <v/>
      </c>
      <c r="M294" s="59" t="str">
        <f>IF(C294="","",IF(VLOOKUP(D294,REASONT:REASONB,2)="C",C294,""))</f>
        <v/>
      </c>
    </row>
    <row r="295" spans="1:13" x14ac:dyDescent="0.2">
      <c r="A295" s="3"/>
      <c r="B295" s="46"/>
      <c r="C295" s="23"/>
      <c r="D295" s="156"/>
      <c r="E295" s="157"/>
      <c r="F295" s="160"/>
      <c r="G295" s="161"/>
      <c r="H295" s="24"/>
      <c r="I295" s="160"/>
      <c r="J295" s="161"/>
      <c r="K295" s="25"/>
      <c r="L295" s="59" t="str">
        <f>IF(C295="","",IF(VLOOKUP(D295,REASONT:REASONB,2)="D",C295,""))</f>
        <v/>
      </c>
      <c r="M295" s="59" t="str">
        <f>IF(C295="","",IF(VLOOKUP(D295,REASONT:REASONB,2)="C",C295,""))</f>
        <v/>
      </c>
    </row>
    <row r="296" spans="1:13" x14ac:dyDescent="0.2">
      <c r="A296" s="3"/>
      <c r="B296" s="46"/>
      <c r="C296" s="23"/>
      <c r="D296" s="156"/>
      <c r="E296" s="157"/>
      <c r="F296" s="160"/>
      <c r="G296" s="161"/>
      <c r="H296" s="24"/>
      <c r="I296" s="160"/>
      <c r="J296" s="161"/>
      <c r="K296" s="25"/>
      <c r="L296" s="59" t="str">
        <f>IF(C296="","",IF(VLOOKUP(D296,REASONT:REASONB,2)="D",C296,""))</f>
        <v/>
      </c>
      <c r="M296" s="59" t="str">
        <f>IF(C296="","",IF(VLOOKUP(D296,REASONT:REASONB,2)="C",C296,""))</f>
        <v/>
      </c>
    </row>
    <row r="297" spans="1:13" x14ac:dyDescent="0.2">
      <c r="A297" s="3"/>
      <c r="B297" s="46"/>
      <c r="C297" s="23"/>
      <c r="D297" s="156"/>
      <c r="E297" s="157"/>
      <c r="F297" s="160"/>
      <c r="G297" s="161"/>
      <c r="H297" s="24"/>
      <c r="I297" s="160"/>
      <c r="J297" s="161"/>
      <c r="K297" s="25"/>
      <c r="L297" s="59" t="str">
        <f>IF(C297="","",IF(VLOOKUP(D297,REASONT:REASONB,2)="D",C297,""))</f>
        <v/>
      </c>
      <c r="M297" s="59" t="str">
        <f>IF(C297="","",IF(VLOOKUP(D297,REASONT:REASONB,2)="C",C297,""))</f>
        <v/>
      </c>
    </row>
    <row r="298" spans="1:13" x14ac:dyDescent="0.2">
      <c r="A298" s="6"/>
      <c r="B298" s="150" t="str">
        <f>B238</f>
        <v>dry land training:0  |  game - exhibition:0  |  game - finals:0  |  game - League (ranking):0  |  game - League (seeding):0  |  game - mini:0  |  game - semi finals:0
game - tournament:0  |  game - warmup:0  |  other:0  |  practice:0  |  scrimmage:0  |  team - dinner:0  |  team - excursion:0  |  team - meeting:0  |  team - party:0</v>
      </c>
      <c r="C298" s="151"/>
      <c r="D298" s="151"/>
      <c r="E298" s="151"/>
      <c r="F298" s="151"/>
      <c r="G298" s="151"/>
      <c r="H298" s="151"/>
      <c r="I298" s="151"/>
      <c r="J298" s="151"/>
      <c r="K298" s="152"/>
    </row>
    <row r="299" spans="1:13" ht="13.5" thickBot="1" x14ac:dyDescent="0.25">
      <c r="A299" s="7"/>
      <c r="B299" s="153"/>
      <c r="C299" s="154"/>
      <c r="D299" s="154"/>
      <c r="E299" s="154"/>
      <c r="F299" s="154"/>
      <c r="G299" s="154"/>
      <c r="H299" s="154"/>
      <c r="I299" s="154"/>
      <c r="J299" s="154"/>
      <c r="K299" s="155"/>
      <c r="L299" s="59">
        <f>SUM(L11:L297)</f>
        <v>0</v>
      </c>
      <c r="M299" s="59">
        <f>SUM(M11:M297)</f>
        <v>0</v>
      </c>
    </row>
  </sheetData>
  <mergeCells count="825">
    <mergeCell ref="B298:K299"/>
    <mergeCell ref="D296:E296"/>
    <mergeCell ref="F296:G296"/>
    <mergeCell ref="I296:J296"/>
    <mergeCell ref="D297:E297"/>
    <mergeCell ref="F297:G297"/>
    <mergeCell ref="I297:J297"/>
    <mergeCell ref="D293:E293"/>
    <mergeCell ref="F293:G293"/>
    <mergeCell ref="I293:J293"/>
    <mergeCell ref="D294:E294"/>
    <mergeCell ref="F294:G294"/>
    <mergeCell ref="I294:J294"/>
    <mergeCell ref="D295:E295"/>
    <mergeCell ref="F295:G295"/>
    <mergeCell ref="I295:J295"/>
    <mergeCell ref="D290:E290"/>
    <mergeCell ref="F290:G290"/>
    <mergeCell ref="I290:J290"/>
    <mergeCell ref="D291:E291"/>
    <mergeCell ref="F291:G291"/>
    <mergeCell ref="I291:J291"/>
    <mergeCell ref="D292:E292"/>
    <mergeCell ref="F292:G292"/>
    <mergeCell ref="I292:J292"/>
    <mergeCell ref="D287:E287"/>
    <mergeCell ref="F287:G287"/>
    <mergeCell ref="I287:J287"/>
    <mergeCell ref="D288:E288"/>
    <mergeCell ref="F288:G288"/>
    <mergeCell ref="I288:J288"/>
    <mergeCell ref="D289:E289"/>
    <mergeCell ref="F289:G289"/>
    <mergeCell ref="I289:J289"/>
    <mergeCell ref="D284:E284"/>
    <mergeCell ref="F284:G284"/>
    <mergeCell ref="I284:J284"/>
    <mergeCell ref="D285:E285"/>
    <mergeCell ref="F285:G285"/>
    <mergeCell ref="I285:J285"/>
    <mergeCell ref="D286:E286"/>
    <mergeCell ref="F286:G286"/>
    <mergeCell ref="I286:J286"/>
    <mergeCell ref="D281:E281"/>
    <mergeCell ref="F281:G281"/>
    <mergeCell ref="I281:J281"/>
    <mergeCell ref="D282:E282"/>
    <mergeCell ref="F282:G282"/>
    <mergeCell ref="I282:J282"/>
    <mergeCell ref="D283:E283"/>
    <mergeCell ref="F283:G283"/>
    <mergeCell ref="I283:J283"/>
    <mergeCell ref="D278:E278"/>
    <mergeCell ref="F278:G278"/>
    <mergeCell ref="I278:J278"/>
    <mergeCell ref="D279:E279"/>
    <mergeCell ref="F279:G279"/>
    <mergeCell ref="I279:J279"/>
    <mergeCell ref="D280:E280"/>
    <mergeCell ref="F280:G280"/>
    <mergeCell ref="I280:J280"/>
    <mergeCell ref="D275:E275"/>
    <mergeCell ref="F275:G275"/>
    <mergeCell ref="I275:J275"/>
    <mergeCell ref="D276:E276"/>
    <mergeCell ref="F276:G276"/>
    <mergeCell ref="I276:J276"/>
    <mergeCell ref="D277:E277"/>
    <mergeCell ref="F277:G277"/>
    <mergeCell ref="I277:J277"/>
    <mergeCell ref="D272:E272"/>
    <mergeCell ref="F272:G272"/>
    <mergeCell ref="I272:J272"/>
    <mergeCell ref="D273:E273"/>
    <mergeCell ref="F273:G273"/>
    <mergeCell ref="I273:J273"/>
    <mergeCell ref="D274:E274"/>
    <mergeCell ref="F274:G274"/>
    <mergeCell ref="I274:J274"/>
    <mergeCell ref="D269:E269"/>
    <mergeCell ref="F269:G269"/>
    <mergeCell ref="I269:J269"/>
    <mergeCell ref="D270:E270"/>
    <mergeCell ref="F270:G270"/>
    <mergeCell ref="I270:J270"/>
    <mergeCell ref="D271:E271"/>
    <mergeCell ref="F271:G271"/>
    <mergeCell ref="I271:J271"/>
    <mergeCell ref="D266:E266"/>
    <mergeCell ref="F266:G266"/>
    <mergeCell ref="I266:J266"/>
    <mergeCell ref="D267:E267"/>
    <mergeCell ref="F267:G267"/>
    <mergeCell ref="I267:J267"/>
    <mergeCell ref="D268:E268"/>
    <mergeCell ref="F268:G268"/>
    <mergeCell ref="I268:J268"/>
    <mergeCell ref="D263:E263"/>
    <mergeCell ref="F263:G263"/>
    <mergeCell ref="I263:J263"/>
    <mergeCell ref="D264:E264"/>
    <mergeCell ref="F264:G264"/>
    <mergeCell ref="I264:J264"/>
    <mergeCell ref="D265:E265"/>
    <mergeCell ref="F265:G265"/>
    <mergeCell ref="I265:J265"/>
    <mergeCell ref="D260:E260"/>
    <mergeCell ref="F260:G260"/>
    <mergeCell ref="I260:J260"/>
    <mergeCell ref="D261:E261"/>
    <mergeCell ref="F261:G261"/>
    <mergeCell ref="I261:J261"/>
    <mergeCell ref="D262:E262"/>
    <mergeCell ref="F262:G262"/>
    <mergeCell ref="I262:J262"/>
    <mergeCell ref="D257:E257"/>
    <mergeCell ref="F257:G257"/>
    <mergeCell ref="I257:J257"/>
    <mergeCell ref="D258:E258"/>
    <mergeCell ref="F258:G258"/>
    <mergeCell ref="I258:J258"/>
    <mergeCell ref="D259:E259"/>
    <mergeCell ref="F259:G259"/>
    <mergeCell ref="I259:J259"/>
    <mergeCell ref="D254:E254"/>
    <mergeCell ref="F254:G254"/>
    <mergeCell ref="I254:J254"/>
    <mergeCell ref="D255:E255"/>
    <mergeCell ref="F255:G255"/>
    <mergeCell ref="I255:J255"/>
    <mergeCell ref="D256:E256"/>
    <mergeCell ref="F256:G256"/>
    <mergeCell ref="I256:J256"/>
    <mergeCell ref="D251:E251"/>
    <mergeCell ref="F251:G251"/>
    <mergeCell ref="I251:J251"/>
    <mergeCell ref="D252:E252"/>
    <mergeCell ref="F252:G252"/>
    <mergeCell ref="I252:J252"/>
    <mergeCell ref="D253:E253"/>
    <mergeCell ref="F253:G253"/>
    <mergeCell ref="I253:J253"/>
    <mergeCell ref="D248:E248"/>
    <mergeCell ref="F248:G248"/>
    <mergeCell ref="I248:J248"/>
    <mergeCell ref="D249:E249"/>
    <mergeCell ref="F249:G249"/>
    <mergeCell ref="I249:J249"/>
    <mergeCell ref="D250:E250"/>
    <mergeCell ref="F250:G250"/>
    <mergeCell ref="I250:J250"/>
    <mergeCell ref="D245:E245"/>
    <mergeCell ref="F245:G245"/>
    <mergeCell ref="I245:J245"/>
    <mergeCell ref="D246:E246"/>
    <mergeCell ref="F246:G246"/>
    <mergeCell ref="I246:J246"/>
    <mergeCell ref="D247:E247"/>
    <mergeCell ref="F247:G247"/>
    <mergeCell ref="I247:J247"/>
    <mergeCell ref="D237:E237"/>
    <mergeCell ref="F237:G237"/>
    <mergeCell ref="I237:J237"/>
    <mergeCell ref="B238:K239"/>
    <mergeCell ref="B241:K242"/>
    <mergeCell ref="D243:E243"/>
    <mergeCell ref="F243:G243"/>
    <mergeCell ref="I243:J243"/>
    <mergeCell ref="D244:E244"/>
    <mergeCell ref="F244:G244"/>
    <mergeCell ref="I244:J244"/>
    <mergeCell ref="D234:E234"/>
    <mergeCell ref="F234:G234"/>
    <mergeCell ref="I234:J234"/>
    <mergeCell ref="D235:E235"/>
    <mergeCell ref="F235:G235"/>
    <mergeCell ref="I235:J235"/>
    <mergeCell ref="D236:E236"/>
    <mergeCell ref="F236:G236"/>
    <mergeCell ref="I236:J236"/>
    <mergeCell ref="D231:E231"/>
    <mergeCell ref="F231:G231"/>
    <mergeCell ref="I231:J231"/>
    <mergeCell ref="D232:E232"/>
    <mergeCell ref="F232:G232"/>
    <mergeCell ref="I232:J232"/>
    <mergeCell ref="D233:E233"/>
    <mergeCell ref="F233:G233"/>
    <mergeCell ref="I233:J233"/>
    <mergeCell ref="D228:E228"/>
    <mergeCell ref="F228:G228"/>
    <mergeCell ref="I228:J228"/>
    <mergeCell ref="D229:E229"/>
    <mergeCell ref="F229:G229"/>
    <mergeCell ref="I229:J229"/>
    <mergeCell ref="D230:E230"/>
    <mergeCell ref="F230:G230"/>
    <mergeCell ref="I230:J230"/>
    <mergeCell ref="D225:E225"/>
    <mergeCell ref="F225:G225"/>
    <mergeCell ref="I225:J225"/>
    <mergeCell ref="D226:E226"/>
    <mergeCell ref="F226:G226"/>
    <mergeCell ref="I226:J226"/>
    <mergeCell ref="D227:E227"/>
    <mergeCell ref="F227:G227"/>
    <mergeCell ref="I227:J227"/>
    <mergeCell ref="D222:E222"/>
    <mergeCell ref="F222:G222"/>
    <mergeCell ref="I222:J222"/>
    <mergeCell ref="D223:E223"/>
    <mergeCell ref="F223:G223"/>
    <mergeCell ref="I223:J223"/>
    <mergeCell ref="D224:E224"/>
    <mergeCell ref="F224:G224"/>
    <mergeCell ref="I224:J224"/>
    <mergeCell ref="D219:E219"/>
    <mergeCell ref="F219:G219"/>
    <mergeCell ref="I219:J219"/>
    <mergeCell ref="D220:E220"/>
    <mergeCell ref="F220:G220"/>
    <mergeCell ref="I220:J220"/>
    <mergeCell ref="D221:E221"/>
    <mergeCell ref="F221:G221"/>
    <mergeCell ref="I221:J221"/>
    <mergeCell ref="D216:E216"/>
    <mergeCell ref="F216:G216"/>
    <mergeCell ref="I216:J216"/>
    <mergeCell ref="D217:E217"/>
    <mergeCell ref="F217:G217"/>
    <mergeCell ref="I217:J217"/>
    <mergeCell ref="D218:E218"/>
    <mergeCell ref="F218:G218"/>
    <mergeCell ref="I218:J218"/>
    <mergeCell ref="D213:E213"/>
    <mergeCell ref="F213:G213"/>
    <mergeCell ref="I213:J213"/>
    <mergeCell ref="D214:E214"/>
    <mergeCell ref="F214:G214"/>
    <mergeCell ref="I214:J214"/>
    <mergeCell ref="D215:E215"/>
    <mergeCell ref="F215:G215"/>
    <mergeCell ref="I215:J215"/>
    <mergeCell ref="D210:E210"/>
    <mergeCell ref="F210:G210"/>
    <mergeCell ref="I210:J210"/>
    <mergeCell ref="D211:E211"/>
    <mergeCell ref="F211:G211"/>
    <mergeCell ref="I211:J211"/>
    <mergeCell ref="D212:E212"/>
    <mergeCell ref="F212:G212"/>
    <mergeCell ref="I212:J212"/>
    <mergeCell ref="D207:E207"/>
    <mergeCell ref="F207:G207"/>
    <mergeCell ref="I207:J207"/>
    <mergeCell ref="D208:E208"/>
    <mergeCell ref="F208:G208"/>
    <mergeCell ref="I208:J208"/>
    <mergeCell ref="D209:E209"/>
    <mergeCell ref="F209:G209"/>
    <mergeCell ref="I209:J209"/>
    <mergeCell ref="D204:E204"/>
    <mergeCell ref="F204:G204"/>
    <mergeCell ref="I204:J204"/>
    <mergeCell ref="D205:E205"/>
    <mergeCell ref="F205:G205"/>
    <mergeCell ref="I205:J205"/>
    <mergeCell ref="D206:E206"/>
    <mergeCell ref="F206:G206"/>
    <mergeCell ref="I206:J206"/>
    <mergeCell ref="D201:E201"/>
    <mergeCell ref="F201:G201"/>
    <mergeCell ref="I201:J201"/>
    <mergeCell ref="D202:E202"/>
    <mergeCell ref="F202:G202"/>
    <mergeCell ref="I202:J202"/>
    <mergeCell ref="D203:E203"/>
    <mergeCell ref="F203:G203"/>
    <mergeCell ref="I203:J203"/>
    <mergeCell ref="D198:E198"/>
    <mergeCell ref="F198:G198"/>
    <mergeCell ref="I198:J198"/>
    <mergeCell ref="D199:E199"/>
    <mergeCell ref="F199:G199"/>
    <mergeCell ref="I199:J199"/>
    <mergeCell ref="D200:E200"/>
    <mergeCell ref="F200:G200"/>
    <mergeCell ref="I200:J200"/>
    <mergeCell ref="D195:E195"/>
    <mergeCell ref="F195:G195"/>
    <mergeCell ref="I195:J195"/>
    <mergeCell ref="D196:E196"/>
    <mergeCell ref="F196:G196"/>
    <mergeCell ref="I196:J196"/>
    <mergeCell ref="D197:E197"/>
    <mergeCell ref="F197:G197"/>
    <mergeCell ref="I197:J197"/>
    <mergeCell ref="D192:E192"/>
    <mergeCell ref="F192:G192"/>
    <mergeCell ref="I192:J192"/>
    <mergeCell ref="D193:E193"/>
    <mergeCell ref="F193:G193"/>
    <mergeCell ref="I193:J193"/>
    <mergeCell ref="D194:E194"/>
    <mergeCell ref="F194:G194"/>
    <mergeCell ref="I194:J194"/>
    <mergeCell ref="D189:E189"/>
    <mergeCell ref="F189:G189"/>
    <mergeCell ref="I189:J189"/>
    <mergeCell ref="D190:E190"/>
    <mergeCell ref="F190:G190"/>
    <mergeCell ref="I190:J190"/>
    <mergeCell ref="D191:E191"/>
    <mergeCell ref="F191:G191"/>
    <mergeCell ref="I191:J191"/>
    <mergeCell ref="D186:E186"/>
    <mergeCell ref="F186:G186"/>
    <mergeCell ref="I186:J186"/>
    <mergeCell ref="D187:E187"/>
    <mergeCell ref="F187:G187"/>
    <mergeCell ref="I187:J187"/>
    <mergeCell ref="D188:E188"/>
    <mergeCell ref="F188:G188"/>
    <mergeCell ref="I188:J188"/>
    <mergeCell ref="B181:K182"/>
    <mergeCell ref="D183:E183"/>
    <mergeCell ref="F183:G183"/>
    <mergeCell ref="I183:J183"/>
    <mergeCell ref="D184:E184"/>
    <mergeCell ref="F184:G184"/>
    <mergeCell ref="I184:J184"/>
    <mergeCell ref="D185:E185"/>
    <mergeCell ref="F185:G185"/>
    <mergeCell ref="I185:J185"/>
    <mergeCell ref="D174:E174"/>
    <mergeCell ref="F174:G174"/>
    <mergeCell ref="I174:J174"/>
    <mergeCell ref="D175:E175"/>
    <mergeCell ref="F175:G175"/>
    <mergeCell ref="I175:J175"/>
    <mergeCell ref="B178:K179"/>
    <mergeCell ref="D176:E176"/>
    <mergeCell ref="F176:G176"/>
    <mergeCell ref="I176:J176"/>
    <mergeCell ref="D177:E177"/>
    <mergeCell ref="F177:G177"/>
    <mergeCell ref="I177:J177"/>
    <mergeCell ref="D171:E171"/>
    <mergeCell ref="F171:G171"/>
    <mergeCell ref="I171:J171"/>
    <mergeCell ref="D172:E172"/>
    <mergeCell ref="F172:G172"/>
    <mergeCell ref="I172:J172"/>
    <mergeCell ref="D173:E173"/>
    <mergeCell ref="F173:G173"/>
    <mergeCell ref="I173:J173"/>
    <mergeCell ref="D168:E168"/>
    <mergeCell ref="F168:G168"/>
    <mergeCell ref="I168:J168"/>
    <mergeCell ref="D169:E169"/>
    <mergeCell ref="F169:G169"/>
    <mergeCell ref="I169:J169"/>
    <mergeCell ref="D170:E170"/>
    <mergeCell ref="F170:G170"/>
    <mergeCell ref="I170:J170"/>
    <mergeCell ref="D165:E165"/>
    <mergeCell ref="F165:G165"/>
    <mergeCell ref="I165:J165"/>
    <mergeCell ref="D166:E166"/>
    <mergeCell ref="F166:G166"/>
    <mergeCell ref="I166:J166"/>
    <mergeCell ref="D167:E167"/>
    <mergeCell ref="F167:G167"/>
    <mergeCell ref="I167:J167"/>
    <mergeCell ref="D162:E162"/>
    <mergeCell ref="F162:G162"/>
    <mergeCell ref="I162:J162"/>
    <mergeCell ref="D163:E163"/>
    <mergeCell ref="F163:G163"/>
    <mergeCell ref="I163:J163"/>
    <mergeCell ref="D164:E164"/>
    <mergeCell ref="F164:G164"/>
    <mergeCell ref="I164:J164"/>
    <mergeCell ref="D159:E159"/>
    <mergeCell ref="F159:G159"/>
    <mergeCell ref="I159:J159"/>
    <mergeCell ref="D160:E160"/>
    <mergeCell ref="F160:G160"/>
    <mergeCell ref="I160:J160"/>
    <mergeCell ref="D161:E161"/>
    <mergeCell ref="F161:G161"/>
    <mergeCell ref="I161:J161"/>
    <mergeCell ref="D156:E156"/>
    <mergeCell ref="F156:G156"/>
    <mergeCell ref="I156:J156"/>
    <mergeCell ref="D157:E157"/>
    <mergeCell ref="F157:G157"/>
    <mergeCell ref="I157:J157"/>
    <mergeCell ref="D158:E158"/>
    <mergeCell ref="F158:G158"/>
    <mergeCell ref="I158:J158"/>
    <mergeCell ref="D153:E153"/>
    <mergeCell ref="F153:G153"/>
    <mergeCell ref="I153:J153"/>
    <mergeCell ref="D154:E154"/>
    <mergeCell ref="F154:G154"/>
    <mergeCell ref="I154:J154"/>
    <mergeCell ref="D155:E155"/>
    <mergeCell ref="F155:G155"/>
    <mergeCell ref="I155:J155"/>
    <mergeCell ref="D150:E150"/>
    <mergeCell ref="F150:G150"/>
    <mergeCell ref="I150:J150"/>
    <mergeCell ref="D151:E151"/>
    <mergeCell ref="F151:G151"/>
    <mergeCell ref="I151:J151"/>
    <mergeCell ref="D152:E152"/>
    <mergeCell ref="F152:G152"/>
    <mergeCell ref="I152:J152"/>
    <mergeCell ref="D147:E147"/>
    <mergeCell ref="F147:G147"/>
    <mergeCell ref="I147:J147"/>
    <mergeCell ref="D148:E148"/>
    <mergeCell ref="F148:G148"/>
    <mergeCell ref="I148:J148"/>
    <mergeCell ref="D149:E149"/>
    <mergeCell ref="F149:G149"/>
    <mergeCell ref="I149:J149"/>
    <mergeCell ref="D144:E144"/>
    <mergeCell ref="F144:G144"/>
    <mergeCell ref="I144:J144"/>
    <mergeCell ref="D145:E145"/>
    <mergeCell ref="F145:G145"/>
    <mergeCell ref="I145:J145"/>
    <mergeCell ref="D146:E146"/>
    <mergeCell ref="F146:G146"/>
    <mergeCell ref="I146:J146"/>
    <mergeCell ref="D141:E141"/>
    <mergeCell ref="F141:G141"/>
    <mergeCell ref="I141:J141"/>
    <mergeCell ref="D142:E142"/>
    <mergeCell ref="F142:G142"/>
    <mergeCell ref="I142:J142"/>
    <mergeCell ref="D143:E143"/>
    <mergeCell ref="F143:G143"/>
    <mergeCell ref="I143:J143"/>
    <mergeCell ref="D138:E138"/>
    <mergeCell ref="F138:G138"/>
    <mergeCell ref="I138:J138"/>
    <mergeCell ref="D139:E139"/>
    <mergeCell ref="F139:G139"/>
    <mergeCell ref="I139:J139"/>
    <mergeCell ref="D140:E140"/>
    <mergeCell ref="F140:G140"/>
    <mergeCell ref="I140:J140"/>
    <mergeCell ref="D135:E135"/>
    <mergeCell ref="F135:G135"/>
    <mergeCell ref="I135:J135"/>
    <mergeCell ref="D136:E136"/>
    <mergeCell ref="F136:G136"/>
    <mergeCell ref="I136:J136"/>
    <mergeCell ref="D137:E137"/>
    <mergeCell ref="F137:G137"/>
    <mergeCell ref="I137:J137"/>
    <mergeCell ref="D132:E132"/>
    <mergeCell ref="F132:G132"/>
    <mergeCell ref="I132:J132"/>
    <mergeCell ref="D133:E133"/>
    <mergeCell ref="F133:G133"/>
    <mergeCell ref="I133:J133"/>
    <mergeCell ref="D134:E134"/>
    <mergeCell ref="F134:G134"/>
    <mergeCell ref="I134:J134"/>
    <mergeCell ref="D129:E129"/>
    <mergeCell ref="F129:G129"/>
    <mergeCell ref="I129:J129"/>
    <mergeCell ref="D130:E130"/>
    <mergeCell ref="F130:G130"/>
    <mergeCell ref="I130:J130"/>
    <mergeCell ref="D131:E131"/>
    <mergeCell ref="F131:G131"/>
    <mergeCell ref="I131:J131"/>
    <mergeCell ref="D126:E126"/>
    <mergeCell ref="F126:G126"/>
    <mergeCell ref="I126:J126"/>
    <mergeCell ref="D127:E127"/>
    <mergeCell ref="F127:G127"/>
    <mergeCell ref="I127:J127"/>
    <mergeCell ref="D128:E128"/>
    <mergeCell ref="F128:G128"/>
    <mergeCell ref="I128:J128"/>
    <mergeCell ref="B121:K122"/>
    <mergeCell ref="D123:E123"/>
    <mergeCell ref="F123:G123"/>
    <mergeCell ref="I123:J123"/>
    <mergeCell ref="D124:E124"/>
    <mergeCell ref="F124:G124"/>
    <mergeCell ref="I124:J124"/>
    <mergeCell ref="D125:E125"/>
    <mergeCell ref="F125:G125"/>
    <mergeCell ref="I125:J125"/>
    <mergeCell ref="D13:E13"/>
    <mergeCell ref="D14:E14"/>
    <mergeCell ref="D15:E15"/>
    <mergeCell ref="D16:E16"/>
    <mergeCell ref="C4:E4"/>
    <mergeCell ref="C5:E5"/>
    <mergeCell ref="D11:E11"/>
    <mergeCell ref="D12:E12"/>
    <mergeCell ref="B1:K2"/>
    <mergeCell ref="D10:E10"/>
    <mergeCell ref="I3:J3"/>
    <mergeCell ref="F3:G3"/>
    <mergeCell ref="I7:K7"/>
    <mergeCell ref="C3:E3"/>
    <mergeCell ref="F6:G7"/>
    <mergeCell ref="C6:E7"/>
    <mergeCell ref="F10:G10"/>
    <mergeCell ref="I10:J10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37:E37"/>
    <mergeCell ref="D38:E38"/>
    <mergeCell ref="D39:E39"/>
    <mergeCell ref="D40:E40"/>
    <mergeCell ref="D33:E33"/>
    <mergeCell ref="D34:E34"/>
    <mergeCell ref="D35:E35"/>
    <mergeCell ref="D36:E36"/>
    <mergeCell ref="D29:E29"/>
    <mergeCell ref="D30:E30"/>
    <mergeCell ref="D31:E31"/>
    <mergeCell ref="D32:E32"/>
    <mergeCell ref="D54:E54"/>
    <mergeCell ref="D55:E55"/>
    <mergeCell ref="D45:E45"/>
    <mergeCell ref="D46:E46"/>
    <mergeCell ref="D47:E47"/>
    <mergeCell ref="D48:E48"/>
    <mergeCell ref="D41:E41"/>
    <mergeCell ref="D42:E42"/>
    <mergeCell ref="D56:E56"/>
    <mergeCell ref="D49:E49"/>
    <mergeCell ref="D50:E50"/>
    <mergeCell ref="D51:E51"/>
    <mergeCell ref="D52:E52"/>
    <mergeCell ref="D43:E43"/>
    <mergeCell ref="D44:E44"/>
    <mergeCell ref="D53:E53"/>
    <mergeCell ref="F23:G23"/>
    <mergeCell ref="F24:G24"/>
    <mergeCell ref="F25:G25"/>
    <mergeCell ref="F18:G18"/>
    <mergeCell ref="F19:G19"/>
    <mergeCell ref="F20:G20"/>
    <mergeCell ref="F21:G21"/>
    <mergeCell ref="F11:G11"/>
    <mergeCell ref="F12:G12"/>
    <mergeCell ref="F13:G13"/>
    <mergeCell ref="F14:G14"/>
    <mergeCell ref="F15:G15"/>
    <mergeCell ref="F22:G22"/>
    <mergeCell ref="F16:G16"/>
    <mergeCell ref="F17:G17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I11:J11"/>
    <mergeCell ref="I12:J12"/>
    <mergeCell ref="I13:J13"/>
    <mergeCell ref="F54:G54"/>
    <mergeCell ref="F55:G55"/>
    <mergeCell ref="F42:G42"/>
    <mergeCell ref="F43:G43"/>
    <mergeCell ref="F44:G44"/>
    <mergeCell ref="F45:G45"/>
    <mergeCell ref="I18:J18"/>
    <mergeCell ref="F50:G50"/>
    <mergeCell ref="F51:G51"/>
    <mergeCell ref="F52:G52"/>
    <mergeCell ref="F53:G53"/>
    <mergeCell ref="F46:G46"/>
    <mergeCell ref="F47:G47"/>
    <mergeCell ref="F48:G48"/>
    <mergeCell ref="F49:G49"/>
    <mergeCell ref="F38:G38"/>
    <mergeCell ref="F39:G39"/>
    <mergeCell ref="F40:G40"/>
    <mergeCell ref="F41:G41"/>
    <mergeCell ref="F34:G34"/>
    <mergeCell ref="F35:G35"/>
    <mergeCell ref="I22:J22"/>
    <mergeCell ref="I23:J23"/>
    <mergeCell ref="I24:J24"/>
    <mergeCell ref="I25:J25"/>
    <mergeCell ref="I19:J19"/>
    <mergeCell ref="I20:J20"/>
    <mergeCell ref="I21:J21"/>
    <mergeCell ref="I14:J14"/>
    <mergeCell ref="I15:J15"/>
    <mergeCell ref="I16:J16"/>
    <mergeCell ref="I17:J17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54:J54"/>
    <mergeCell ref="I55:J55"/>
    <mergeCell ref="I56:J56"/>
    <mergeCell ref="I57:J57"/>
    <mergeCell ref="F56:G56"/>
    <mergeCell ref="I50:J50"/>
    <mergeCell ref="I51:J51"/>
    <mergeCell ref="I52:J52"/>
    <mergeCell ref="I53:J53"/>
    <mergeCell ref="F57:G57"/>
    <mergeCell ref="F64:G64"/>
    <mergeCell ref="I64:J64"/>
    <mergeCell ref="D103:E103"/>
    <mergeCell ref="F103:G103"/>
    <mergeCell ref="I103:J103"/>
    <mergeCell ref="D104:E104"/>
    <mergeCell ref="F104:G104"/>
    <mergeCell ref="B58:K59"/>
    <mergeCell ref="B61:K62"/>
    <mergeCell ref="D63:E63"/>
    <mergeCell ref="F63:G63"/>
    <mergeCell ref="I63:J63"/>
    <mergeCell ref="I104:J104"/>
    <mergeCell ref="D101:E101"/>
    <mergeCell ref="F101:G101"/>
    <mergeCell ref="I101:J101"/>
    <mergeCell ref="D102:E102"/>
    <mergeCell ref="F102:G102"/>
    <mergeCell ref="I102:J102"/>
    <mergeCell ref="D105:E105"/>
    <mergeCell ref="F105:G105"/>
    <mergeCell ref="I105:J105"/>
    <mergeCell ref="D98:E98"/>
    <mergeCell ref="F98:G98"/>
    <mergeCell ref="I98:J98"/>
    <mergeCell ref="D99:E99"/>
    <mergeCell ref="F99:G99"/>
    <mergeCell ref="I99:J99"/>
    <mergeCell ref="D100:E100"/>
    <mergeCell ref="F100:G100"/>
    <mergeCell ref="I100:J100"/>
    <mergeCell ref="D95:E95"/>
    <mergeCell ref="F95:G95"/>
    <mergeCell ref="I95:J95"/>
    <mergeCell ref="D96:E96"/>
    <mergeCell ref="F96:G96"/>
    <mergeCell ref="I96:J96"/>
    <mergeCell ref="D97:E97"/>
    <mergeCell ref="F97:G97"/>
    <mergeCell ref="I97:J97"/>
    <mergeCell ref="D92:E92"/>
    <mergeCell ref="F92:G92"/>
    <mergeCell ref="I92:J92"/>
    <mergeCell ref="D93:E93"/>
    <mergeCell ref="F93:G93"/>
    <mergeCell ref="I93:J93"/>
    <mergeCell ref="D94:E94"/>
    <mergeCell ref="F94:G94"/>
    <mergeCell ref="I94:J94"/>
    <mergeCell ref="D89:E89"/>
    <mergeCell ref="F89:G89"/>
    <mergeCell ref="I89:J89"/>
    <mergeCell ref="D90:E90"/>
    <mergeCell ref="F90:G90"/>
    <mergeCell ref="I90:J90"/>
    <mergeCell ref="D91:E91"/>
    <mergeCell ref="F91:G91"/>
    <mergeCell ref="I91:J91"/>
    <mergeCell ref="D86:E86"/>
    <mergeCell ref="F86:G86"/>
    <mergeCell ref="I86:J86"/>
    <mergeCell ref="D87:E87"/>
    <mergeCell ref="F87:G87"/>
    <mergeCell ref="I87:J87"/>
    <mergeCell ref="D88:E88"/>
    <mergeCell ref="F88:G88"/>
    <mergeCell ref="I88:J88"/>
    <mergeCell ref="D83:E83"/>
    <mergeCell ref="F83:G83"/>
    <mergeCell ref="I83:J83"/>
    <mergeCell ref="D84:E84"/>
    <mergeCell ref="F84:G84"/>
    <mergeCell ref="I84:J84"/>
    <mergeCell ref="D85:E85"/>
    <mergeCell ref="F85:G85"/>
    <mergeCell ref="I85:J85"/>
    <mergeCell ref="D80:E80"/>
    <mergeCell ref="F80:G80"/>
    <mergeCell ref="I80:J80"/>
    <mergeCell ref="D81:E81"/>
    <mergeCell ref="F81:G81"/>
    <mergeCell ref="I81:J81"/>
    <mergeCell ref="D82:E82"/>
    <mergeCell ref="F82:G82"/>
    <mergeCell ref="I82:J82"/>
    <mergeCell ref="D77:E77"/>
    <mergeCell ref="F77:G77"/>
    <mergeCell ref="I77:J77"/>
    <mergeCell ref="D78:E78"/>
    <mergeCell ref="F78:G78"/>
    <mergeCell ref="I78:J78"/>
    <mergeCell ref="D79:E79"/>
    <mergeCell ref="F79:G79"/>
    <mergeCell ref="I79:J79"/>
    <mergeCell ref="D74:E74"/>
    <mergeCell ref="F74:G74"/>
    <mergeCell ref="I74:J74"/>
    <mergeCell ref="D75:E75"/>
    <mergeCell ref="F75:G75"/>
    <mergeCell ref="I75:J75"/>
    <mergeCell ref="D76:E76"/>
    <mergeCell ref="F76:G76"/>
    <mergeCell ref="I76:J76"/>
    <mergeCell ref="D71:E71"/>
    <mergeCell ref="F71:G71"/>
    <mergeCell ref="I71:J71"/>
    <mergeCell ref="D72:E72"/>
    <mergeCell ref="F72:G72"/>
    <mergeCell ref="I72:J72"/>
    <mergeCell ref="D73:E73"/>
    <mergeCell ref="F73:G73"/>
    <mergeCell ref="I73:J73"/>
    <mergeCell ref="D68:E68"/>
    <mergeCell ref="F68:G68"/>
    <mergeCell ref="I68:J68"/>
    <mergeCell ref="D67:E67"/>
    <mergeCell ref="D69:E69"/>
    <mergeCell ref="F69:G69"/>
    <mergeCell ref="I69:J69"/>
    <mergeCell ref="D70:E70"/>
    <mergeCell ref="F70:G70"/>
    <mergeCell ref="I70:J70"/>
    <mergeCell ref="D108:E108"/>
    <mergeCell ref="F108:G108"/>
    <mergeCell ref="I108:J108"/>
    <mergeCell ref="D109:E109"/>
    <mergeCell ref="F109:G109"/>
    <mergeCell ref="I109:J109"/>
    <mergeCell ref="D106:E106"/>
    <mergeCell ref="F106:G106"/>
    <mergeCell ref="I106:J106"/>
    <mergeCell ref="D107:E107"/>
    <mergeCell ref="F107:G107"/>
    <mergeCell ref="I107:J107"/>
    <mergeCell ref="I117:J117"/>
    <mergeCell ref="D114:E114"/>
    <mergeCell ref="F114:G114"/>
    <mergeCell ref="I114:J114"/>
    <mergeCell ref="D115:E115"/>
    <mergeCell ref="F115:G115"/>
    <mergeCell ref="I115:J115"/>
    <mergeCell ref="D116:E116"/>
    <mergeCell ref="D110:E110"/>
    <mergeCell ref="F110:G110"/>
    <mergeCell ref="I110:J110"/>
    <mergeCell ref="D111:E111"/>
    <mergeCell ref="F111:G111"/>
    <mergeCell ref="I111:J111"/>
    <mergeCell ref="I8:K8"/>
    <mergeCell ref="D8:G8"/>
    <mergeCell ref="B8:C8"/>
    <mergeCell ref="B118:K119"/>
    <mergeCell ref="D65:E65"/>
    <mergeCell ref="D64:E64"/>
    <mergeCell ref="D57:E57"/>
    <mergeCell ref="D66:E66"/>
    <mergeCell ref="F65:G65"/>
    <mergeCell ref="I65:J65"/>
    <mergeCell ref="F66:G66"/>
    <mergeCell ref="I66:J66"/>
    <mergeCell ref="F116:G116"/>
    <mergeCell ref="I116:J116"/>
    <mergeCell ref="F67:G67"/>
    <mergeCell ref="I67:J67"/>
    <mergeCell ref="D112:E112"/>
    <mergeCell ref="F112:G112"/>
    <mergeCell ref="I112:J112"/>
    <mergeCell ref="D113:E113"/>
    <mergeCell ref="F113:G113"/>
    <mergeCell ref="I113:J113"/>
    <mergeCell ref="D117:E117"/>
    <mergeCell ref="F117:G117"/>
  </mergeCells>
  <phoneticPr fontId="2" type="noConversion"/>
  <conditionalFormatting sqref="I5">
    <cfRule type="cellIs" dxfId="3" priority="1" stopIfTrue="1" operator="greaterThanOrEqual">
      <formula>$L$5</formula>
    </cfRule>
    <cfRule type="cellIs" dxfId="2" priority="2" stopIfTrue="1" operator="lessThan">
      <formula>$L$5</formula>
    </cfRule>
  </conditionalFormatting>
  <conditionalFormatting sqref="J5">
    <cfRule type="cellIs" dxfId="1" priority="3" stopIfTrue="1" operator="lessThanOrEqual">
      <formula>$M$5</formula>
    </cfRule>
    <cfRule type="cellIs" dxfId="0" priority="4" stopIfTrue="1" operator="greaterThan">
      <formula>$M$5</formula>
    </cfRule>
  </conditionalFormatting>
  <dataValidations count="3">
    <dataValidation type="list" allowBlank="1" showInputMessage="1" showErrorMessage="1" promptTitle="Division:" prompt="Select the item from the drop down menu" sqref="C3:E3">
      <formula1>$N$4:$N$12</formula1>
    </dataValidation>
    <dataValidation type="list" allowBlank="1" showInputMessage="1" showErrorMessage="1" promptTitle="Activity:" prompt="Select the item that best describes the team activity." sqref="E11:E56 E125:E170 D125:D177 E172:E177 E65:E110 D65:D117 E112:E117 D11:D57 E185:E230 D185:D237 E232:E237 E245:E290 D245:D297 E292:E297">
      <formula1>$N$16:$N$31</formula1>
    </dataValidation>
    <dataValidation allowBlank="1" showErrorMessage="1" sqref="D63:E63 D123:E123 D183:E183 D243:E243"/>
  </dataValidations>
  <pageMargins left="0.25" right="0.25" top="0.21" bottom="0.36" header="0.22" footer="0.36"/>
  <pageSetup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25" r:id="rId4" name="ClearAll">
          <controlPr autoLine="0" autoPict="0" r:id="rId5">
            <anchor moveWithCells="1">
              <from>
                <xdr:col>0</xdr:col>
                <xdr:colOff>38100</xdr:colOff>
                <xdr:row>0</xdr:row>
                <xdr:rowOff>19050</xdr:rowOff>
              </from>
              <to>
                <xdr:col>1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4125" r:id="rId4" name="ClearAll"/>
      </mc:Fallback>
    </mc:AlternateContent>
    <mc:AlternateContent xmlns:mc="http://schemas.openxmlformats.org/markup-compatibility/2006">
      <mc:Choice Requires="x14">
        <control shapeId="4129" r:id="rId6" name="SampleData">
          <controlPr autoLine="0" r:id="rId7">
            <anchor moveWithCells="1">
              <from>
                <xdr:col>0</xdr:col>
                <xdr:colOff>38100</xdr:colOff>
                <xdr:row>1</xdr:row>
                <xdr:rowOff>0</xdr:rowOff>
              </from>
              <to>
                <xdr:col>1</xdr:col>
                <xdr:colOff>19050</xdr:colOff>
                <xdr:row>2</xdr:row>
                <xdr:rowOff>133350</xdr:rowOff>
              </to>
            </anchor>
          </controlPr>
        </control>
      </mc:Choice>
      <mc:Fallback>
        <control shapeId="4129" r:id="rId6" name="SampleData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Overview</vt:lpstr>
      <vt:lpstr>Tools for coaches</vt:lpstr>
      <vt:lpstr>Team Activity Log Sheet</vt:lpstr>
      <vt:lpstr>ActivityBottom</vt:lpstr>
      <vt:lpstr>ActivityTop</vt:lpstr>
      <vt:lpstr>Overview!Print_Area</vt:lpstr>
      <vt:lpstr>'Team Activity Log Sheet'!Print_Area</vt:lpstr>
      <vt:lpstr>'Tools for coaches'!Print_Area</vt:lpstr>
      <vt:lpstr>REASONB</vt:lpstr>
      <vt:lpstr>REASONT</vt:lpstr>
    </vt:vector>
  </TitlesOfParts>
  <Company>Bell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kevin.sweeney</dc:creator>
  <cp:lastModifiedBy>karla</cp:lastModifiedBy>
  <cp:lastPrinted>2010-08-07T14:33:16Z</cp:lastPrinted>
  <dcterms:created xsi:type="dcterms:W3CDTF">2010-07-29T13:49:58Z</dcterms:created>
  <dcterms:modified xsi:type="dcterms:W3CDTF">2015-10-23T15:19:19Z</dcterms:modified>
</cp:coreProperties>
</file>